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52" documentId="13_ncr:1_{F6CB121F-512D-4AA6-A0C1-0FB36C537598}" xr6:coauthVersionLast="47" xr6:coauthVersionMax="47" xr10:uidLastSave="{DE932F01-93D3-4F9D-B606-1B45668C3E95}"/>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<sst xmlns="http://schemas.openxmlformats.org/spreadsheetml/2006/main" count="179025" uniqueCount="39105">
  <si>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</si>
  <si>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</si>
  <si>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</si>
  <si>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</si>
  <si>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</si>
  <si>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</si>
  <si>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</si>
  <si>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</si>
  <si>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</si>
  <si>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</si>
  <si>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</si>
  <si>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</si>
  <si>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</si>
  <si>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</si>
  <si>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</si>
  <si>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</si>
  <si>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</si>
  <si>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</si>
  <si>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</si>
  <si>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</si>
  <si>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</si>
  <si>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</si>
  <si>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</si>
  <si>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</si>
  <si>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</si>
  <si>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</si>
  <si>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</si>
  <si>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</si>
  <si>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</si>
  <si>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</si>
  <si>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</si>
  <si>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</si>
  <si>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</si>
  <si>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</si>
  <si>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</si>
  <si>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</si>
  <si>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</si>
  <si>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</si>
  <si>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</si>
  <si>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</si>
  <si>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</si>
  <si>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</si>
  <si>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</si>
  <si>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</si>
  <si>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</si>
  <si>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</si>
  <si>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</si>
  <si>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</si>
  <si>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</si>
  <si>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</si>
  <si>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</si>
  <si>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</si>
  <si>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</si>
  <si>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</si>
  <si>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</si>
  <si>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</si>
  <si>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</si>
  <si>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</si>
  <si>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</si>
  <si>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</si>
  <si>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</si>
  <si>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</si>
  <si>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</si>
  <si>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</si>
  <si>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</si>
  <si>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</si>
  <si>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</si>
  <si>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</si>
  <si>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</si>
  <si>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</si>
  <si>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</si>
  <si>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</si>
  <si>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</si>
  <si>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</si>
  <si>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</si>
  <si>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</si>
  <si>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</si>
  <si>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</si>
  <si>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</si>
  <si>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</si>
  <si>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</si>
  <si>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</si>
  <si>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</si>
  <si>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</si>
  <si>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</si>
  <si>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</si>
  <si>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</si>
  <si>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</si>
  <si>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</si>
  <si>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</si>
  <si>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</si>
  <si>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</si>
  <si>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</si>
  <si>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</si>
  <si>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</si>
  <si>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</si>
  <si>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</si>
  <si>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</si>
  <si>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</si>
  <si>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</si>
  <si>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</si>
  <si>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</si>
  <si>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</si>
  <si>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</si>
  <si>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</si>
  <si>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</si>
  <si>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</si>
  <si>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</si>
  <si>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</si>
  <si>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</si>
  <si>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</si>
  <si>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</si>
  <si>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</si>
  <si>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</si>
  <si>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</si>
  <si>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</si>
  <si>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</si>
  <si>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</si>
  <si>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</si>
  <si>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</si>
  <si>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</si>
  <si>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</si>
  <si>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</si>
  <si>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</si>
  <si>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</si>
  <si>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</si>
  <si>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</si>
  <si>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</si>
  <si>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</si>
  <si>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</si>
  <si>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</si>
  <si>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</si>
  <si>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</si>
  <si>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</si>
  <si>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</si>
  <si>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</si>
  <si>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</si>
  <si>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</si>
  <si>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</si>
  <si>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</si>
  <si>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</si>
  <si>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</si>
  <si>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</si>
  <si>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</si>
  <si>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</si>
  <si>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</si>
  <si>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</si>
  <si>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</si>
  <si>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</si>
  <si>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</si>
  <si>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</si>
  <si>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</si>
  <si>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</si>
  <si>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</si>
  <si>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</si>
  <si>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</si>
  <si>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</si>
  <si>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</si>
  <si>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</si>
  <si>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</si>
  <si>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</si>
  <si>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</si>
  <si>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</si>
  <si>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</si>
  <si>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</si>
  <si>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</si>
  <si>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</si>
  <si>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</si>
  <si>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</si>
  <si>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</si>
  <si>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</si>
  <si>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</si>
  <si>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</si>
  <si>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</si>
  <si>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</si>
  <si>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</si>
  <si>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</si>
  <si>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</si>
  <si>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</si>
  <si>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</si>
  <si>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</si>
  <si>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</si>
  <si>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</si>
  <si>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</si>
  <si>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</si>
  <si>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</si>
  <si>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</si>
  <si>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</si>
  <si>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</si>
  <si>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</si>
  <si>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</si>
  <si>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</si>
  <si>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</si>
  <si>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</si>
  <si>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</si>
  <si>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</si>
  <si>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</si>
  <si>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</si>
  <si>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</si>
  <si>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</si>
  <si>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</si>
  <si>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</si>
  <si>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</si>
  <si>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</si>
  <si>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</si>
  <si>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</si>
  <si>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</si>
  <si>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</si>
  <si>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</si>
  <si>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</si>
  <si>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</si>
  <si>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</si>
  <si>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</si>
  <si>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</si>
  <si>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</si>
  <si>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</si>
  <si>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</si>
  <si>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</si>
  <si>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</si>
  <si>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</si>
  <si>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</si>
  <si>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</si>
  <si>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</si>
  <si>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</si>
  <si>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</si>
  <si>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</si>
  <si>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</si>
  <si>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</si>
  <si>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</si>
  <si>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</si>
  <si>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</si>
  <si>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</si>
  <si>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</si>
  <si>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</si>
  <si>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</si>
  <si>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</si>
  <si>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</si>
  <si>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</si>
  <si>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</si>
  <si>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</si>
  <si>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</si>
  <si>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</si>
  <si>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</si>
  <si>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</si>
  <si>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</si>
  <si>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</si>
  <si>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</si>
  <si>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</si>
  <si>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</si>
  <si>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</si>
  <si>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</si>
  <si>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</si>
  <si>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</si>
  <si>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</si>
  <si>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</si>
  <si>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</si>
  <si>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</si>
  <si>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</si>
  <si>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</si>
  <si>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</si>
  <si>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</si>
  <si>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</si>
  <si>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</si>
  <si>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</si>
  <si>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</si>
  <si>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</si>
  <si>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</si>
  <si>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</si>
  <si>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</si>
  <si>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</si>
  <si>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</si>
  <si>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</si>
  <si>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</si>
  <si>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</si>
  <si>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</si>
  <si>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</si>
  <si>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</si>
  <si>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</si>
  <si>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</si>
  <si>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</si>
  <si>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</si>
  <si>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</si>
  <si>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</si>
  <si>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</si>
  <si>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</si>
  <si>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</si>
  <si>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</si>
  <si>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</si>
  <si>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</si>
  <si>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</si>
  <si>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</si>
  <si>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</si>
  <si>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</si>
  <si>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</si>
  <si>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</si>
  <si>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</si>
  <si>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</si>
  <si>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</si>
  <si>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</si>
  <si>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</si>
  <si>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</si>
  <si>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</si>
  <si>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</si>
  <si>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</si>
  <si>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</si>
  <si>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</si>
  <si>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</si>
  <si>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</si>
  <si>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</si>
  <si>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</si>
  <si>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</si>
  <si>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</si>
  <si>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</si>
  <si>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</si>
  <si>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</si>
  <si>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</si>
  <si>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</si>
  <si>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</si>
  <si>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</si>
  <si>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</si>
  <si>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</si>
  <si>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</si>
  <si>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</si>
  <si>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</si>
  <si>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</si>
  <si>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</si>
  <si>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</si>
  <si>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</si>
  <si>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</si>
  <si>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</si>
  <si>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</si>
  <si>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</si>
  <si>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</si>
  <si>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</si>
  <si>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</si>
  <si>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</si>
  <si>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</si>
  <si>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</si>
  <si>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</si>
  <si>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</si>
  <si>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</si>
  <si>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</si>
  <si>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</si>
  <si>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</si>
  <si>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</si>
  <si>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</si>
  <si>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</si>
  <si>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</si>
  <si>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</si>
  <si>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</si>
  <si>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</si>
  <si>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</si>
  <si>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</si>
  <si>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</si>
  <si>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</si>
  <si>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</si>
  <si>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</si>
  <si>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</si>
  <si>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</si>
  <si>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</si>
  <si>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</si>
  <si>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</si>
  <si>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</si>
  <si>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</si>
  <si>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</si>
  <si>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</si>
  <si>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</si>
  <si>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</si>
  <si>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</si>
  <si>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</si>
  <si>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</si>
  <si>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</si>
  <si>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</si>
  <si>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</si>
  <si>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</si>
  <si>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</si>
  <si>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</si>
  <si>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</si>
  <si>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</si>
  <si>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</si>
  <si>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</si>
  <si>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</si>
  <si>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</si>
  <si>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</si>
  <si>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</si>
  <si>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</si>
  <si>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</si>
  <si>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</si>
  <si>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</si>
  <si>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</si>
  <si>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</si>
  <si>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</si>
  <si>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</si>
  <si>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</si>
  <si>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</si>
  <si>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</si>
  <si>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</si>
  <si>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</si>
  <si>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</si>
  <si>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</si>
  <si>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</si>
  <si>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</si>
  <si>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</si>
  <si>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</si>
  <si>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</si>
  <si>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</si>
  <si>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</si>
  <si>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</si>
  <si>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</si>
  <si>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</si>
  <si>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</si>
  <si>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</si>
  <si>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</si>
  <si>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</si>
  <si>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</si>
  <si>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</si>
  <si>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</si>
  <si>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</si>
  <si>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</si>
  <si>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</si>
  <si>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</si>
  <si>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</si>
  <si>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</si>
  <si>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</si>
  <si>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</si>
  <si>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</si>
  <si>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</si>
  <si>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</si>
  <si>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</si>
  <si>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</si>
  <si>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</si>
  <si>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</si>
  <si>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</si>
  <si>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</si>
  <si>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</si>
  <si>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</si>
  <si>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</si>
  <si>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</si>
  <si>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</si>
  <si>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</si>
  <si>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</si>
  <si>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</si>
  <si>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</si>
  <si>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</si>
  <si>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</si>
  <si>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</si>
  <si>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</si>
  <si>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</si>
  <si>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</si>
  <si>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</si>
  <si>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</si>
  <si>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</si>
  <si>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</si>
  <si>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</si>
  <si>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</si>
  <si>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</si>
  <si>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</si>
  <si>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</si>
  <si>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</si>
  <si>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</si>
  <si>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</si>
  <si>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</si>
  <si>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</si>
  <si>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</si>
  <si>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</si>
  <si>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</si>
  <si>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</si>
  <si>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</si>
  <si>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</si>
  <si>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</si>
  <si>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</si>
  <si>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</si>
  <si>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</si>
  <si>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</si>
  <si>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</si>
  <si>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</si>
  <si>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</si>
  <si>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</si>
  <si>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</si>
  <si>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</si>
  <si>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</si>
  <si>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</si>
  <si>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</si>
  <si>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</si>
  <si>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</si>
  <si>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</si>
  <si>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</si>
  <si>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</si>
  <si>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</si>
  <si>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</si>
  <si>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</si>
  <si>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</si>
  <si>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</si>
  <si>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</si>
  <si>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</si>
  <si>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</si>
  <si>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</si>
  <si>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</si>
  <si>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</si>
  <si>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</si>
  <si>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</si>
  <si>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</si>
  <si>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</si>
  <si>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</si>
  <si>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</si>
  <si>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</si>
  <si>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</si>
  <si>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</si>
  <si>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</si>
  <si>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</si>
  <si>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</si>
  <si>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</si>
  <si>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</si>
  <si>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</si>
  <si>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</si>
  <si>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</si>
  <si>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</si>
  <si>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</si>
  <si>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</si>
  <si>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</si>
  <si>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</si>
  <si>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</si>
  <si>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</si>
  <si>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</si>
  <si>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</si>
  <si>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</si>
  <si>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</si>
  <si>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</si>
  <si>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</si>
  <si>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</si>
  <si>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</si>
  <si>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</si>
  <si>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</si>
  <si>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</si>
  <si>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</si>
  <si>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</si>
  <si>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</si>
  <si>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</si>
  <si>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</si>
  <si>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</si>
  <si>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</si>
  <si>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</si>
  <si>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</si>
  <si>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</si>
  <si>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</si>
  <si>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</si>
  <si>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</si>
  <si>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</si>
  <si>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</si>
  <si>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</si>
  <si>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</si>
  <si>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</si>
  <si>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</si>
  <si>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</si>
  <si>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</si>
  <si>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</si>
  <si>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</si>
  <si>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</si>
  <si>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</si>
  <si>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</si>
  <si>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</si>
  <si>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</si>
  <si>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</si>
  <si>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</si>
  <si>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</si>
  <si>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</si>
  <si>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</si>
  <si>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</si>
  <si>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</si>
  <si>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</si>
  <si>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</si>
  <si>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</si>
  <si>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</si>
  <si>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</si>
  <si>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</si>
  <si>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</si>
  <si>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</si>
  <si>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</si>
  <si>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</si>
  <si>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</si>
  <si>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</si>
  <si>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</si>
  <si>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</si>
  <si>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</si>
  <si>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</si>
  <si>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</si>
  <si>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</si>
  <si>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</si>
  <si>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</si>
  <si>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</si>
  <si>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</si>
  <si>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</si>
  <si>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</si>
  <si>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</si>
  <si>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</si>
  <si>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</si>
  <si>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</si>
  <si>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</si>
  <si>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</si>
  <si>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</si>
  <si>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</si>
  <si>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</si>
  <si>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</si>
  <si>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</si>
  <si>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</si>
  <si>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</si>
  <si>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</si>
  <si>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</si>
  <si>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</si>
  <si>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</si>
  <si>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</si>
  <si>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</si>
  <si>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</si>
  <si>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</si>
  <si>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</si>
  <si>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</si>
  <si>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</si>
  <si>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</si>
  <si>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</si>
  <si>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</si>
  <si>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</si>
  <si>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</si>
  <si>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</si>
  <si>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</si>
  <si>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</si>
  <si>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</si>
  <si>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</si>
  <si>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</si>
  <si>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</si>
  <si>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</si>
  <si>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</si>
  <si>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</si>
  <si>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</si>
  <si>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</si>
  <si>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</si>
  <si>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</si>
  <si>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</si>
  <si>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</si>
  <si>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</si>
  <si>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</si>
  <si>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</si>
  <si>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</si>
  <si>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</si>
  <si>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</si>
  <si>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</si>
  <si>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</si>
  <si>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</si>
  <si>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</si>
  <si>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</si>
  <si>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</si>
  <si>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</si>
  <si>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</si>
  <si>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</si>
  <si>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</si>
  <si>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</si>
  <si>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</si>
  <si>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</si>
  <si>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</si>
  <si>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</si>
  <si>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</si>
  <si>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</si>
  <si>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</si>
  <si>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</si>
  <si>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</si>
  <si>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</si>
  <si>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</si>
  <si>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</si>
  <si>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</si>
  <si>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</si>
  <si>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</si>
  <si>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</si>
  <si>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</si>
  <si>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</si>
  <si>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</si>
  <si>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</si>
  <si>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</si>
  <si>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</si>
  <si>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</si>
  <si>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</si>
  <si>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</si>
  <si>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</si>
  <si>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</si>
  <si>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</si>
  <si>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</si>
  <si>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</si>
  <si>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</si>
  <si>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</si>
  <si>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</si>
  <si>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</si>
  <si>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</si>
  <si>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</si>
  <si>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</si>
  <si>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</si>
  <si>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</si>
  <si>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</si>
  <si>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</si>
  <si>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</si>
  <si>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</si>
  <si>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</si>
  <si>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</si>
  <si>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</si>
  <si>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</si>
  <si>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</si>
  <si>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</si>
  <si>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</si>
  <si>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</si>
  <si>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</si>
  <si>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</si>
  <si>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</si>
  <si>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</si>
  <si>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</si>
  <si>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</si>
  <si>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</si>
  <si>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</si>
  <si>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</si>
  <si>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</si>
  <si>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</si>
  <si>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</si>
  <si>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</si>
  <si>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</si>
  <si>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</si>
  <si>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</si>
  <si>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</si>
  <si>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</si>
  <si>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</si>
  <si>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</si>
  <si>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</si>
  <si>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</si>
  <si>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</si>
  <si>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</si>
  <si>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</si>
  <si>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</si>
  <si>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</si>
  <si>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</si>
  <si>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</si>
  <si>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</si>
  <si>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</si>
  <si>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</si>
  <si>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</si>
  <si>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</si>
  <si>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</si>
  <si>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</si>
  <si>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</si>
  <si>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</si>
  <si>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</si>
  <si>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</si>
  <si>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</si>
  <si>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</si>
  <si>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</si>
  <si>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</si>
  <si>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</si>
  <si>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</si>
  <si>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</si>
  <si>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</si>
  <si>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</si>
  <si>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</si>
  <si>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</si>
  <si>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</si>
  <si>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</si>
  <si>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</si>
  <si>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</si>
  <si>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</si>
  <si>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</si>
  <si>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</si>
  <si>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</si>
  <si>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</si>
  <si>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</si>
  <si>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</si>
  <si>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</si>
  <si>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</si>
  <si>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</si>
  <si>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</si>
  <si>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</si>
  <si>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</si>
  <si>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</si>
  <si>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</si>
  <si>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</si>
  <si>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</si>
  <si>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</si>
  <si>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</si>
  <si>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</si>
  <si>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</si>
  <si>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</si>
  <si>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</si>
  <si>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</si>
  <si>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</si>
  <si>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</si>
  <si>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</si>
  <si>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</si>
  <si>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</si>
  <si>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</si>
  <si>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</si>
  <si>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</si>
  <si>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</si>
  <si>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</si>
  <si>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</si>
  <si>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</si>
  <si>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</si>
  <si>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</si>
  <si>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</si>
  <si>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</si>
  <si>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</si>
  <si>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</si>
  <si>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</si>
  <si>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</si>
  <si>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</si>
  <si>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</si>
  <si>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</si>
  <si>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</si>
  <si>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</si>
  <si>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</si>
  <si>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</si>
  <si>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</si>
  <si>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</si>
  <si>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</si>
  <si>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</si>
  <si>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</si>
  <si>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</si>
  <si>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</si>
  <si>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</si>
  <si>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</si>
  <si>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</si>
  <si>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</si>
  <si>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</si>
  <si>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</si>
  <si>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</si>
  <si>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</si>
  <si>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</si>
  <si>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</si>
  <si>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</si>
  <si>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</si>
  <si>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</si>
  <si>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</si>
  <si>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</si>
  <si>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</si>
  <si>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</si>
  <si>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</si>
  <si>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</si>
  <si>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</si>
  <si>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</si>
  <si>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</si>
  <si>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</si>
  <si>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</si>
  <si>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</si>
  <si>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</si>
  <si>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</si>
  <si>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</si>
  <si>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</si>
  <si>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</si>
  <si>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</si>
  <si>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</si>
  <si>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</si>
  <si>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</si>
  <si>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</si>
  <si>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</si>
  <si>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</si>
  <si>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</si>
  <si>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</si>
  <si>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</si>
  <si>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</si>
  <si>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</si>
  <si>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</si>
  <si>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</si>
  <si>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</si>
  <si>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</si>
  <si>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</si>
  <si>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</si>
  <si>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</si>
  <si>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</si>
  <si>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</si>
  <si>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</si>
  <si>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</si>
  <si>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</si>
  <si>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</si>
  <si>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</si>
  <si>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</si>
  <si>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</si>
  <si>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</si>
  <si>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</si>
  <si>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</si>
  <si>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</si>
  <si>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</si>
  <si>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</si>
  <si>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</si>
  <si>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</si>
  <si>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</si>
  <si>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</si>
  <si>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</si>
  <si>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</si>
  <si>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</si>
  <si>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</si>
  <si>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</si>
  <si>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</si>
  <si>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</si>
  <si>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</si>
  <si>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</si>
  <si>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</si>
  <si>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</si>
  <si>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</si>
  <si>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</si>
  <si>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</si>
  <si>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</si>
  <si>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</si>
  <si>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</si>
  <si>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</si>
  <si>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</si>
  <si>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</si>
  <si>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</si>
  <si>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</si>
  <si>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</si>
  <si>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</si>
  <si>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</si>
  <si>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</si>
  <si>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</si>
  <si>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</si>
  <si>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</si>
  <si>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</si>
  <si>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</si>
  <si>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</si>
  <si>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</si>
  <si>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</si>
  <si>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</si>
  <si>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</si>
  <si>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</si>
  <si>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</si>
  <si>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</si>
  <si>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</si>
  <si>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</si>
  <si>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</si>
  <si>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</si>
  <si>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</si>
  <si>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</si>
  <si>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</si>
  <si>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</si>
  <si>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</si>
  <si>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</si>
  <si>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</si>
  <si>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</si>
  <si>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</si>
  <si>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</si>
  <si>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</si>
  <si>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</si>
  <si>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</si>
  <si>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</si>
  <si>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</si>
  <si>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</si>
  <si>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</si>
  <si>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</si>
  <si>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</si>
  <si>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</si>
  <si>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</si>
  <si>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</si>
  <si>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</si>
  <si>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</si>
  <si>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</si>
  <si>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</si>
  <si>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</si>
  <si>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</si>
  <si>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</si>
  <si>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</si>
  <si>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</si>
  <si>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</si>
  <si>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</si>
  <si>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</si>
  <si>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</si>
  <si>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</si>
  <si>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</si>
  <si>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</si>
  <si>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</si>
  <si>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</si>
  <si>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</si>
  <si>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</si>
  <si>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</si>
  <si>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</si>
  <si>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</si>
  <si>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</si>
  <si>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</si>
  <si>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</si>
  <si>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</si>
  <si>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</si>
  <si>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</si>
  <si>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</si>
  <si>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</si>
  <si>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</si>
  <si>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</si>
  <si>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</si>
  <si>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</si>
  <si>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</si>
  <si>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</si>
  <si>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</si>
  <si>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</si>
  <si>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</si>
  <si>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</si>
  <si>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</si>
  <si>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</si>
  <si>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</si>
  <si>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</si>
  <si>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</si>
  <si>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</si>
  <si>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</si>
  <si>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</si>
  <si>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</si>
  <si>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</si>
  <si>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</si>
  <si>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</si>
  <si>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</si>
  <si>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</si>
  <si>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</si>
  <si>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</si>
  <si>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</si>
  <si>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</si>
  <si>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</si>
  <si>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</si>
  <si>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</si>
  <si>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</si>
  <si>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</si>
  <si>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</si>
  <si>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</si>
  <si>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</si>
  <si>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</si>
  <si>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</si>
  <si>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</si>
  <si>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</si>
  <si>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</si>
  <si>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</si>
  <si>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</si>
  <si>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</si>
  <si>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</si>
  <si>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</si>
  <si>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</si>
  <si>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</si>
  <si>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</si>
  <si>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</si>
  <si>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</si>
  <si>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</si>
  <si>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</si>
  <si>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</si>
  <si>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</si>
  <si>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</si>
  <si>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</si>
  <si>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</si>
  <si>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</si>
  <si>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</si>
  <si>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</si>
  <si>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</si>
  <si>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</si>
  <si>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</si>
  <si>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</si>
  <si>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</si>
  <si>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</si>
  <si>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</si>
  <si>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</si>
  <si>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</si>
  <si>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</si>
  <si>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</si>
  <si>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</si>
  <si>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</si>
  <si>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</si>
  <si>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</si>
  <si>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</si>
  <si>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</si>
  <si>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</si>
  <si>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</si>
  <si>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</si>
  <si>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</si>
  <si>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</si>
  <si>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</si>
  <si>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</si>
  <si>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</si>
  <si>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</si>
  <si>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</si>
  <si>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</si>
  <si>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</si>
  <si>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</si>
  <si>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</si>
  <si>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</si>
  <si>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</si>
  <si>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</si>
  <si>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</si>
  <si>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</si>
  <si>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</si>
  <si>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</si>
  <si>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</si>
  <si>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</si>
  <si>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</si>
  <si>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</si>
  <si>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</si>
  <si>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</si>
  <si>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</si>
  <si>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</si>
  <si>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</si>
  <si>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</si>
  <si>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</si>
  <si>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</si>
  <si>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</si>
  <si>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</si>
  <si>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</si>
  <si>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</si>
  <si>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</si>
  <si>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</si>
  <si>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</si>
  <si>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</si>
  <si>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</si>
  <si>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</si>
  <si>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</si>
  <si>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</si>
  <si>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</si>
  <si>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</si>
  <si>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</si>
  <si>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</si>
  <si>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</si>
  <si>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</si>
  <si>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</si>
  <si>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</si>
  <si>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</si>
  <si>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</si>
  <si>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</si>
  <si>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</si>
  <si>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</si>
  <si>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</si>
  <si>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</si>
  <si>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</si>
  <si>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</si>
  <si>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</si>
  <si>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</si>
  <si>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</si>
  <si>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</si>
  <si>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</si>
  <si>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</si>
  <si>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</si>
  <si>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</si>
  <si>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</si>
  <si>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</si>
  <si>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</si>
  <si>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</si>
  <si>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</si>
  <si>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</si>
  <si>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</si>
  <si>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</si>
  <si>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</si>
  <si>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</si>
  <si>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</si>
  <si>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</si>
  <si>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</si>
  <si>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</si>
  <si>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</si>
  <si>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</si>
  <si>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</si>
  <si>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</si>
  <si>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</si>
  <si>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</si>
  <si>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</si>
  <si>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</si>
  <si>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</si>
  <si>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</si>
  <si>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</si>
  <si>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</si>
  <si>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</si>
  <si>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</si>
  <si>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</si>
  <si>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</si>
  <si>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</si>
  <si>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</si>
  <si>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</si>
  <si>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</si>
  <si>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</si>
  <si>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</si>
  <si>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</si>
  <si>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</si>
  <si>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</si>
  <si>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</si>
  <si>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</si>
  <si>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</si>
  <si>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</si>
  <si>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</si>
  <si>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</si>
  <si>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</si>
  <si>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</si>
  <si>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</si>
  <si>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</si>
  <si>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</si>
  <si>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</si>
  <si>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</si>
  <si>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</si>
  <si>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</si>
  <si>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</si>
  <si>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</si>
  <si>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</si>
  <si>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</si>
  <si>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</si>
  <si>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</si>
  <si>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</si>
  <si>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</si>
  <si>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</si>
  <si>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</si>
  <si>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</si>
  <si>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</si>
  <si>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</si>
  <si>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</si>
  <si>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</si>
  <si>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</si>
  <si>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</si>
  <si>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</si>
  <si>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</si>
  <si>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</si>
  <si>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</si>
  <si>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</si>
  <si>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</si>
  <si>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</si>
  <si>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</si>
  <si>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</si>
  <si>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</si>
  <si>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</si>
  <si>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</si>
  <si>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</si>
  <si>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</si>
  <si>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</si>
  <si>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</si>
  <si>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</si>
  <si>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</si>
  <si>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</si>
  <si>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</si>
  <si>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</si>
  <si>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</si>
  <si>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</si>
  <si>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</si>
  <si>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</si>
  <si>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</si>
  <si>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</si>
  <si>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</si>
  <si>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</si>
  <si>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</si>
  <si>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</si>
  <si>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</si>
  <si>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</si>
  <si>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</si>
  <si>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</si>
  <si>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</si>
  <si>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</si>
  <si>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</si>
  <si>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</si>
  <si>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</si>
  <si>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</si>
  <si>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</si>
  <si>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</si>
  <si>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</si>
  <si>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</si>
  <si>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</si>
  <si>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</si>
  <si>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</si>
  <si>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</si>
  <si>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</si>
  <si>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</si>
  <si>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</si>
  <si>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</si>
  <si>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</si>
  <si>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</si>
  <si>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</si>
  <si>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</si>
  <si>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</si>
  <si>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</si>
  <si>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</si>
  <si>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</si>
  <si>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</si>
  <si>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</si>
  <si>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</si>
  <si>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</si>
  <si>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</si>
  <si>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</si>
  <si>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</si>
  <si>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</si>
  <si>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</si>
  <si>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</si>
  <si>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</si>
  <si>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</si>
  <si>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</si>
  <si>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</si>
  <si>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</si>
  <si>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</si>
  <si>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</si>
  <si>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</si>
  <si>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</si>
  <si>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</si>
  <si>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</si>
  <si>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</si>
  <si>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</si>
  <si>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</si>
  <si>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</si>
  <si>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</si>
  <si>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</si>
  <si>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</si>
  <si>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</si>
  <si>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</si>
  <si>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</si>
  <si>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</si>
  <si>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</si>
  <si>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</si>
  <si>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</si>
  <si>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</si>
  <si>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</si>
  <si>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</si>
  <si>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</si>
  <si>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</si>
  <si>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</si>
  <si>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</si>
  <si>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</si>
  <si>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</si>
  <si>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</si>
  <si>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</si>
  <si>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</si>
  <si>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</si>
  <si>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</si>
  <si>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</si>
  <si>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</si>
  <si>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</si>
  <si>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</si>
  <si>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</si>
  <si>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</si>
  <si>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</si>
  <si>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</si>
  <si>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</si>
  <si>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</si>
  <si>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</si>
  <si>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</si>
  <si>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</si>
  <si>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</si>
  <si>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</si>
  <si>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</si>
  <si>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</si>
  <si>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</si>
  <si>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</si>
  <si>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</si>
  <si>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</si>
  <si>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</si>
  <si>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</si>
  <si>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</si>
  <si>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</si>
  <si>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</si>
  <si>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</si>
  <si>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</si>
  <si>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</si>
  <si>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</si>
  <si>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</si>
  <si>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</si>
  <si>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</si>
  <si>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</si>
  <si>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</si>
  <si>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</si>
  <si>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</si>
  <si>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</si>
  <si>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</si>
  <si>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</si>
  <si>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</si>
  <si>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</si>
  <si>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</si>
  <si>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</si>
  <si>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</si>
  <si>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</si>
  <si>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</si>
  <si>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</si>
  <si>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</si>
  <si>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</si>
  <si>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</si>
  <si>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</si>
  <si>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</si>
  <si>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</si>
  <si>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</si>
  <si>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</si>
  <si>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</si>
  <si>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</si>
  <si>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</si>
  <si>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</si>
  <si>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</si>
  <si>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</si>
  <si>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</si>
  <si>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</si>
  <si>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</si>
  <si>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</si>
  <si>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</si>
  <si>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</si>
  <si>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</si>
  <si>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</si>
  <si>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</si>
  <si>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</si>
  <si>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</si>
  <si>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</si>
  <si>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</si>
  <si>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</si>
  <si>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</si>
  <si>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</si>
  <si>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</si>
  <si>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</si>
  <si>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</si>
  <si>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</si>
  <si>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</si>
  <si>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</si>
  <si>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</si>
  <si>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</si>
  <si>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</si>
  <si>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</si>
  <si>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</si>
  <si>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</si>
  <si>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</si>
  <si>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</si>
  <si>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</si>
  <si>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</si>
  <si>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</si>
  <si>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</si>
  <si>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</si>
  <si>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</si>
  <si>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</si>
  <si>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</si>
  <si>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</si>
  <si>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</si>
  <si>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</si>
  <si>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</si>
  <si>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</si>
  <si>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</si>
  <si>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</si>
  <si>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</si>
  <si>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</si>
  <si>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</si>
  <si>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</si>
  <si>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</si>
  <si>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</si>
  <si>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</si>
  <si>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</si>
  <si>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</si>
  <si>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</si>
  <si>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</si>
  <si>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</si>
  <si>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</si>
  <si>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</si>
  <si>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</si>
  <si>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</si>
  <si>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</si>
  <si>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</si>
  <si>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</si>
  <si>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</si>
  <si>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</si>
  <si>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</si>
  <si>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</si>
  <si>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</si>
  <si>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</si>
  <si>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</si>
  <si>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</si>
  <si>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</si>
  <si>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</si>
  <si>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</si>
  <si>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</si>
  <si>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</si>
  <si>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</si>
  <si>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</si>
  <si>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</si>
  <si>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</si>
  <si>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</si>
  <si>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</si>
  <si>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</si>
  <si>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</si>
  <si>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</si>
  <si>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</si>
  <si>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</si>
  <si>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</si>
  <si>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</si>
  <si>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</si>
  <si>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</si>
  <si>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</si>
  <si>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</si>
  <si>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</si>
  <si>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</si>
  <si>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</si>
  <si>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</si>
  <si>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</si>
  <si>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</si>
  <si>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</si>
  <si>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</si>
  <si>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</si>
  <si>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</si>
  <si>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</si>
  <si>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</si>
  <si>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</si>
  <si>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</si>
  <si>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</si>
  <si>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</si>
  <si>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</si>
  <si>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</si>
  <si>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</si>
  <si>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</si>
  <si>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</si>
  <si>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</si>
  <si>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</si>
  <si>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</si>
  <si>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</si>
  <si>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</si>
  <si>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</si>
  <si>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</si>
  <si>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</si>
  <si>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</si>
  <si>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</si>
  <si>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</si>
  <si>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</si>
  <si>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</si>
  <si>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</si>
  <si>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</si>
  <si>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</si>
  <si>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</si>
  <si>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</si>
  <si>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</si>
  <si>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</si>
  <si>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</si>
  <si>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</si>
  <si>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</si>
  <si>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</si>
  <si>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</si>
  <si>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</si>
  <si>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</si>
  <si>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</si>
  <si>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</si>
  <si>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</si>
  <si>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</si>
  <si>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</si>
  <si>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</si>
  <si>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</si>
  <si>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</si>
  <si>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</si>
  <si>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</si>
  <si>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</si>
  <si>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</si>
  <si>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</si>
  <si>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</si>
  <si>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</si>
  <si>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</si>
  <si>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</si>
  <si>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</si>
  <si>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</si>
  <si>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</si>
  <si>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</si>
  <si>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</si>
  <si>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</si>
  <si>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</si>
  <si>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</si>
  <si>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</si>
  <si>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</si>
  <si>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</si>
  <si>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</si>
  <si>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</si>
  <si>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</si>
  <si>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</si>
  <si>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</si>
  <si>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</si>
  <si>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</si>
  <si>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</si>
  <si>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</si>
  <si>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</si>
  <si>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</si>
  <si>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</si>
  <si>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</si>
  <si>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</si>
  <si>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</si>
  <si>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</si>
  <si>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</si>
  <si>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</si>
  <si>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</si>
  <si>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</si>
  <si>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</si>
  <si>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</si>
  <si>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</si>
  <si>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</si>
  <si>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</si>
  <si>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</si>
  <si>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</si>
  <si>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</si>
  <si>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</si>
  <si>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</si>
  <si>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</si>
  <si>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</si>
  <si>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</si>
  <si>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</si>
  <si>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</si>
  <si>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</si>
  <si>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</si>
  <si>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</si>
  <si>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</si>
  <si>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</si>
  <si>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</si>
  <si>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</si>
  <si>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</si>
  <si>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</si>
  <si>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</si>
  <si>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</si>
  <si>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</si>
  <si>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</si>
  <si>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</si>
  <si>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</si>
  <si>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</si>
  <si>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</si>
  <si>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</si>
  <si>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</si>
  <si>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</si>
  <si>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</si>
  <si>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</si>
  <si>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</si>
  <si>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</si>
  <si>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</si>
  <si>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</si>
  <si>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</si>
  <si>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</si>
  <si>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</si>
  <si>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</si>
  <si>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</si>
  <si>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</si>
  <si>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</si>
  <si>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</si>
  <si>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</si>
  <si>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</si>
  <si>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</si>
  <si>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</si>
  <si>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</si>
  <si>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</si>
  <si>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</si>
  <si>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</si>
  <si>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</si>
  <si>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</si>
  <si>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</si>
  <si>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</si>
  <si>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</si>
  <si>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</si>
  <si>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</si>
  <si>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</si>
  <si>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</si>
  <si>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</si>
  <si>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</si>
  <si>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</si>
  <si>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</si>
  <si>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</si>
  <si>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</si>
  <si>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</si>
  <si>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</si>
  <si>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</si>
  <si>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</si>
  <si>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</si>
  <si>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</si>
  <si>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</si>
  <si>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</si>
  <si>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</si>
  <si>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</si>
  <si>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</si>
  <si>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</si>
  <si>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</si>
  <si>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</si>
  <si>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</si>
  <si>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</si>
  <si>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</si>
  <si>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</si>
  <si>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</si>
  <si>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</si>
  <si>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</si>
  <si>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</si>
  <si>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</si>
  <si>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</si>
  <si>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</si>
  <si>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</si>
  <si>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</si>
  <si>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</si>
  <si>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</si>
  <si>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</si>
  <si>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</si>
  <si>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</si>
  <si>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</si>
  <si>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</si>
  <si>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</si>
  <si>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</si>
  <si>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</si>
  <si>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</si>
  <si>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</si>
  <si>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</si>
  <si>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</si>
  <si>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</si>
  <si>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</si>
  <si>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</si>
  <si>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</si>
  <si>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</si>
  <si>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</si>
  <si>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</si>
  <si>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</si>
  <si>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</si>
  <si>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</si>
  <si>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</si>
  <si>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</si>
  <si>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</si>
  <si>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</si>
  <si>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</si>
  <si>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</si>
  <si>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</si>
  <si>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</si>
  <si>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</si>
  <si>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</si>
  <si>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</si>
  <si>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</si>
  <si>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</si>
  <si>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</si>
  <si>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</si>
  <si>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</si>
  <si>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</si>
  <si>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</si>
  <si>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</si>
  <si>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</si>
  <si>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</si>
  <si>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</si>
  <si>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</si>
  <si>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</si>
  <si>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</si>
  <si>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</si>
  <si>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</si>
  <si>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</si>
  <si>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</si>
  <si>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</si>
  <si>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</si>
  <si>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</si>
  <si>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</si>
  <si>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</si>
  <si>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</si>
  <si>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</si>
  <si>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</si>
  <si>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</si>
  <si>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</si>
  <si>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</si>
  <si>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</si>
  <si>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</si>
  <si>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</si>
  <si>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</si>
  <si>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</si>
  <si>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</si>
  <si>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</si>
  <si>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</si>
  <si>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</si>
  <si>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</si>
  <si>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</si>
  <si>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</si>
  <si>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</si>
  <si>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</si>
  <si>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</si>
  <si>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</si>
  <si>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</si>
  <si>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</si>
  <si>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</si>
  <si>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</si>
  <si>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</si>
  <si>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</si>
  <si>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</si>
  <si>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</si>
  <si>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</si>
  <si>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</si>
  <si>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</si>
  <si>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</si>
  <si>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</si>
  <si>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</si>
  <si>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</si>
  <si>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</si>
  <si>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</si>
  <si>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</si>
  <si>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</si>
  <si>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</si>
  <si>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</si>
  <si>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</si>
  <si>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</si>
  <si>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</si>
  <si>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</si>
  <si>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</si>
  <si>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</si>
  <si>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</si>
  <si>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</si>
  <si>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</si>
  <si>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</si>
  <si>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</si>
  <si>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</si>
  <si>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</si>
  <si>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</si>
  <si>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</si>
  <si>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</si>
  <si>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</si>
  <si>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</si>
  <si>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</si>
  <si>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</si>
  <si>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</si>
  <si>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</si>
  <si>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</si>
  <si>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</si>
  <si>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</si>
  <si>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</si>
  <si>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</si>
  <si>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</si>
  <si>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</si>
  <si>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</si>
  <si>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</si>
  <si>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</si>
  <si>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</si>
  <si>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</si>
  <si>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</si>
  <si>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</si>
  <si>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</si>
  <si>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</si>
  <si>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</si>
  <si>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</si>
  <si>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</si>
  <si>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</si>
  <si>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</si>
  <si>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</si>
  <si>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</si>
  <si>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</si>
  <si>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</si>
  <si>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</si>
  <si>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</si>
  <si>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</si>
  <si>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</si>
  <si>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</si>
  <si>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</si>
  <si>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</si>
  <si>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</si>
  <si>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</si>
  <si>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</si>
  <si>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</si>
  <si>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</si>
  <si>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</si>
  <si>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</si>
  <si>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</si>
  <si>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</si>
  <si>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</si>
  <si>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</si>
  <si>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</si>
  <si>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</si>
  <si>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</si>
  <si>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</si>
  <si>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</si>
  <si>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</si>
  <si>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</si>
  <si>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</si>
  <si>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</si>
  <si>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</si>
  <si>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</si>
  <si>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</si>
  <si>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</si>
  <si>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</si>
  <si>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</si>
  <si>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</si>
  <si>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</si>
  <si>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</si>
  <si>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</si>
  <si>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</si>
  <si>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</si>
  <si>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</si>
  <si>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</si>
  <si>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</si>
  <si>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</si>
  <si>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</si>
  <si>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</si>
  <si>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</si>
  <si>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</si>
  <si>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</si>
  <si>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</si>
  <si>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</si>
  <si>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</si>
  <si>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</si>
  <si>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</si>
  <si>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</si>
  <si>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</si>
  <si>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</si>
  <si>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</si>
  <si>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</si>
  <si>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</si>
  <si>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</si>
  <si>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</si>
  <si>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</si>
  <si>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</si>
  <si>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</si>
  <si>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</si>
  <si>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</si>
  <si>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</si>
  <si>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</si>
  <si>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</si>
  <si>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</si>
  <si>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</si>
  <si>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</si>
  <si>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</si>
  <si>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</si>
  <si>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</si>
  <si>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</si>
  <si>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</si>
  <si>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</si>
  <si>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</si>
  <si>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</si>
  <si>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</si>
  <si>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</si>
  <si>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</si>
  <si>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</si>
  <si>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</si>
  <si>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</si>
  <si>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</si>
  <si>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</si>
  <si>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</si>
  <si>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</si>
  <si>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</si>
  <si>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</si>
  <si>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</si>
  <si>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</si>
  <si>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</si>
  <si>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</si>
  <si>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</si>
  <si>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</si>
  <si>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</si>
  <si>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</si>
  <si>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</si>
  <si>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</si>
  <si>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</si>
  <si>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</si>
  <si>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</si>
  <si>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</si>
  <si>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</si>
  <si>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</si>
  <si>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</si>
  <si>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</si>
  <si>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</si>
  <si>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</si>
  <si>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</si>
  <si>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</si>
  <si>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</si>
  <si>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</si>
  <si>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</si>
  <si>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</si>
  <si>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</si>
  <si>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</si>
  <si>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</si>
  <si>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</si>
  <si>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</si>
  <si>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</si>
  <si>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</si>
  <si>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</si>
  <si>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</si>
  <si>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</si>
  <si>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</si>
  <si>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</si>
  <si>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</si>
  <si>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</si>
  <si>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</si>
  <si>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</si>
  <si>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</si>
  <si>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</si>
  <si>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</si>
  <si>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</si>
  <si>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</si>
  <si>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</si>
  <si>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</si>
  <si>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</si>
  <si>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</si>
  <si>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</si>
  <si>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</si>
  <si>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</si>
  <si>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</si>
  <si>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</si>
  <si>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</si>
  <si>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</si>
  <si>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</si>
  <si>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</si>
  <si>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</si>
  <si>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</si>
  <si>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</si>
  <si>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</si>
  <si>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</si>
  <si>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</si>
  <si>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</si>
  <si>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</si>
  <si>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</si>
  <si>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</si>
  <si>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</si>
  <si>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</si>
  <si>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</si>
  <si>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</si>
  <si>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</si>
  <si>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</si>
  <si>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</si>
  <si>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</si>
  <si>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</si>
  <si>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</si>
  <si>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</si>
  <si>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</si>
  <si>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</si>
  <si>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</si>
  <si>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</si>
  <si>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</si>
  <si>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</si>
  <si>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</si>
  <si>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</si>
  <si>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</si>
  <si>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</si>
  <si>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</si>
  <si>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</si>
  <si>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</si>
  <si>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</si>
  <si>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</si>
  <si>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</si>
  <si>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</si>
  <si>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</si>
  <si>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</si>
  <si>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</si>
  <si>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</si>
  <si>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</si>
  <si>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</si>
  <si>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</si>
  <si>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</si>
  <si>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</si>
  <si>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</si>
  <si>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</si>
  <si>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</si>
  <si>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</si>
  <si>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</si>
  <si>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</si>
  <si>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</si>
  <si>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</si>
  <si>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</si>
  <si>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</si>
  <si>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</si>
  <si>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</si>
  <si>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</si>
  <si>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</si>
  <si>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</si>
  <si>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</si>
  <si>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</si>
  <si>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</si>
  <si>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</si>
  <si>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</si>
  <si>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</si>
  <si>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</si>
  <si>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</si>
  <si>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</si>
  <si>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</si>
  <si>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</si>
  <si>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</si>
  <si>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</si>
  <si>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</si>
  <si>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</si>
  <si>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</si>
  <si>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</si>
  <si>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</si>
  <si>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</si>
  <si>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</si>
  <si>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</si>
  <si>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</si>
  <si>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</si>
  <si>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</si>
  <si>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</si>
  <si>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</si>
  <si>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</si>
  <si>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</si>
  <si>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</si>
  <si>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</si>
  <si>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</si>
  <si>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</si>
  <si>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</si>
  <si>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</si>
  <si>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</si>
  <si>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</si>
  <si>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</si>
  <si>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</si>
  <si>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</si>
  <si>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</si>
  <si>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</si>
  <si>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</si>
  <si>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</si>
  <si>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</si>
  <si>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</si>
  <si>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</si>
  <si>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</si>
  <si>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</si>
  <si>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</si>
  <si>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</si>
  <si>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</si>
  <si>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</si>
  <si>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</si>
  <si>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</si>
  <si>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</si>
  <si>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</si>
  <si>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</si>
  <si>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</si>
  <si>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</si>
  <si>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</si>
  <si>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</si>
  <si>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</si>
  <si>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</si>
  <si>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</si>
  <si>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</si>
  <si>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</si>
  <si>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</si>
  <si>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</si>
  <si>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</si>
  <si>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</si>
  <si>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</si>
  <si>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</si>
  <si>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</si>
  <si>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</si>
  <si>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</si>
  <si>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</si>
  <si>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</si>
  <si>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</si>
  <si>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</si>
  <si>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</si>
  <si>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</si>
  <si>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</si>
  <si>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</si>
  <si>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</si>
  <si>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</si>
  <si>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</si>
  <si>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</si>
  <si>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</si>
  <si>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</si>
  <si>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</si>
  <si>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</si>
  <si>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</si>
  <si>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</si>
  <si>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</si>
  <si>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</si>
  <si>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</si>
  <si>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</si>
  <si>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</si>
  <si>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</si>
  <si>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</si>
  <si>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</si>
  <si>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</si>
  <si>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</si>
  <si>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</si>
  <si>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</si>
  <si>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</si>
  <si>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</si>
  <si>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</si>
  <si>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</si>
  <si>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</si>
  <si>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</si>
  <si>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</si>
  <si>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</si>
  <si>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</si>
  <si>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</si>
  <si>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</si>
  <si>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</si>
  <si>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</si>
  <si>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</si>
  <si>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</si>
  <si>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</si>
  <si>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</si>
  <si>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</si>
  <si>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</si>
  <si>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</si>
  <si>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</si>
  <si>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</si>
  <si>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</si>
  <si>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</si>
  <si>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</si>
  <si>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</si>
  <si>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</si>
  <si>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</si>
  <si>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</si>
  <si>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</si>
  <si>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</si>
  <si>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</si>
  <si>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</si>
  <si>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</si>
  <si>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</si>
  <si>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</si>
  <si>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</si>
  <si>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</si>
  <si>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</si>
  <si>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</si>
  <si>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</si>
  <si>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</si>
  <si>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</si>
  <si>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</si>
  <si>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</si>
  <si>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</si>
  <si>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</si>
  <si>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</si>
  <si>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</si>
  <si>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</si>
  <si>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</si>
  <si>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</si>
  <si>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</si>
  <si>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</si>
  <si>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</si>
  <si>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</si>
  <si>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</si>
  <si>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</si>
  <si>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</si>
  <si>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</si>
  <si>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</si>
  <si>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</si>
  <si>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</si>
  <si>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</si>
  <si>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</si>
  <si>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</si>
  <si>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</si>
  <si>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</si>
  <si>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</si>
  <si>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</si>
  <si>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</si>
  <si>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</si>
  <si>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</si>
  <si>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</si>
  <si>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</si>
  <si>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</si>
  <si>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</si>
  <si>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</si>
  <si>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</si>
  <si>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</si>
  <si>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</si>
  <si>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</si>
  <si>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</si>
  <si>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</si>
  <si>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</si>
  <si>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</si>
  <si>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</si>
  <si>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</si>
  <si>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</si>
  <si>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</si>
  <si>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</si>
  <si>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</si>
  <si>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</si>
  <si>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</si>
  <si>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</si>
  <si>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</si>
  <si>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</si>
  <si>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</si>
  <si>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</si>
  <si>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</si>
  <si>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</si>
  <si>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</si>
  <si>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</si>
  <si>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</si>
  <si>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</si>
  <si>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</si>
  <si>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</si>
  <si>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</si>
  <si>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</si>
  <si>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</si>
  <si>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</si>
  <si>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</si>
  <si>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</si>
  <si>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</si>
  <si>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</si>
  <si>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</si>
  <si>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</si>
  <si>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</si>
  <si>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</si>
  <si>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</si>
  <si>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</si>
  <si>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</si>
  <si>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</si>
  <si>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</si>
  <si>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</si>
  <si>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</si>
  <si>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</si>
  <si>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</si>
  <si>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</si>
  <si>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</si>
  <si>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</si>
  <si>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</si>
  <si>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</si>
  <si>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</si>
  <si>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</si>
  <si>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</si>
  <si>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</si>
  <si>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</si>
  <si>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</si>
  <si>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</si>
  <si>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</si>
  <si>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</si>
  <si>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</si>
  <si>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</si>
  <si>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</si>
  <si>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</si>
  <si>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</si>
  <si>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</si>
  <si>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</si>
  <si>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</si>
  <si>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</si>
  <si>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</si>
  <si>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</si>
  <si>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</si>
  <si>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</si>
  <si>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</si>
  <si>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</si>
  <si>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</si>
  <si>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</si>
  <si>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</si>
  <si>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</si>
  <si>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</si>
  <si>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</si>
  <si>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</si>
  <si>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</si>
  <si>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</si>
  <si>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</si>
  <si>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</si>
  <si>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</si>
  <si>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</si>
  <si>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</si>
  <si>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</si>
  <si>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</si>
  <si>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</si>
  <si>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</si>
  <si>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</si>
  <si>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</si>
  <si>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</si>
  <si>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</si>
  <si>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</si>
  <si>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</si>
  <si>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</si>
  <si>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</si>
  <si>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</si>
  <si>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</si>
  <si>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</si>
  <si>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</si>
  <si>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</si>
  <si>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</si>
  <si>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</si>
  <si>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</si>
  <si>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</si>
  <si>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</si>
  <si>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</si>
  <si>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</si>
  <si>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</si>
  <si>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</si>
  <si>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</si>
  <si>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</si>
  <si>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</si>
  <si>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</si>
  <si>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</si>
  <si>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</si>
  <si>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</si>
  <si>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</si>
  <si>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</si>
  <si>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</si>
  <si>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</si>
  <si>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</si>
  <si>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</si>
  <si>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</si>
  <si>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</si>
  <si>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</si>
  <si>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</si>
  <si>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</si>
  <si>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</si>
  <si>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</si>
  <si>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</si>
  <si>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</si>
  <si>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</si>
  <si>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</si>
  <si>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</si>
  <si>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</si>
  <si>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</si>
  <si>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</si>
  <si>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</si>
  <si>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</si>
  <si>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</si>
  <si>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</si>
  <si>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</si>
  <si>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</si>
  <si>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</si>
  <si>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</si>
  <si>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</si>
  <si>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</si>
  <si>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</si>
  <si>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</si>
  <si>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</si>
  <si>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</si>
  <si>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</si>
  <si>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</si>
  <si>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</si>
  <si>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</si>
  <si>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</si>
  <si>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</si>
  <si>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</si>
  <si>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</si>
  <si>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</si>
  <si>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</si>
  <si>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</si>
  <si>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</si>
  <si>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</si>
  <si>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</si>
  <si>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</si>
  <si>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</si>
  <si>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</si>
  <si>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</si>
  <si>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</si>
  <si>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</si>
  <si>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</si>
  <si>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</si>
  <si>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</si>
  <si>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</si>
  <si>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</si>
  <si>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</si>
  <si>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</si>
  <si>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</si>
  <si>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</si>
  <si>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</si>
  <si>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</si>
  <si>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</si>
  <si>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</si>
  <si>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</si>
  <si>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</si>
  <si>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</si>
  <si>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</si>
  <si>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</si>
  <si>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</si>
  <si>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</si>
  <si>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</si>
  <si>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</si>
  <si>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</si>
  <si>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</si>
  <si>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</si>
  <si>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</si>
  <si>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</si>
  <si>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</si>
  <si>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</si>
  <si>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</si>
  <si>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</si>
  <si>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</si>
  <si>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</si>
  <si>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</si>
  <si>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</si>
  <si>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</si>
  <si>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</si>
  <si>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</si>
  <si>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</si>
  <si>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</si>
  <si>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</si>
  <si>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</si>
  <si>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</si>
  <si>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</si>
  <si>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</si>
  <si>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</si>
  <si>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</si>
  <si>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</si>
  <si>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</si>
  <si>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</si>
  <si>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</si>
  <si>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</si>
  <si>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</si>
  <si>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</si>
  <si>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</si>
  <si>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</si>
  <si>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</si>
  <si>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</si>
  <si>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</si>
  <si>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</si>
  <si>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</si>
  <si>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</si>
  <si>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</si>
  <si>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</si>
  <si>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</si>
  <si>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</si>
  <si>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</si>
  <si>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</si>
  <si>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</si>
  <si>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</si>
  <si>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</si>
  <si>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</si>
  <si>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</si>
  <si>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</si>
  <si>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</si>
  <si>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</si>
  <si>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</si>
  <si>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</si>
  <si>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</si>
  <si>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</si>
  <si>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</si>
  <si>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</si>
  <si>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</si>
  <si>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</si>
  <si>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</si>
  <si>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</si>
  <si>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</si>
  <si>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</si>
  <si>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</si>
  <si>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</si>
  <si>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</si>
  <si>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</si>
  <si>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</si>
  <si>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</si>
  <si>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</si>
  <si>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</si>
  <si>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</si>
  <si>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</si>
  <si>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</si>
  <si>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</si>
  <si>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</si>
  <si>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</si>
  <si>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</si>
  <si>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</si>
  <si>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</si>
  <si>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</si>
  <si>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</si>
  <si>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</si>
  <si>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</si>
  <si>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</si>
  <si>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</si>
  <si>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</si>
  <si>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</si>
  <si>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</si>
  <si>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</si>
  <si>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</si>
  <si>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</si>
  <si>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</si>
  <si>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</si>
  <si>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</si>
  <si>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</si>
  <si>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</si>
  <si>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</si>
  <si>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</si>
  <si>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</si>
  <si>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</si>
  <si>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</si>
  <si>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</si>
  <si>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</si>
  <si>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</si>
  <si>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</si>
  <si>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</si>
  <si>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</si>
  <si>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</si>
  <si>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</si>
  <si>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</si>
  <si>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</si>
  <si>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</si>
  <si>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</si>
  <si>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</si>
  <si>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</si>
  <si>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</si>
  <si>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</si>
  <si>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</si>
  <si>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</si>
  <si>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</si>
  <si>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</si>
  <si>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</si>
  <si>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</si>
  <si>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</si>
  <si>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</si>
  <si>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</si>
  <si>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</si>
  <si>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</si>
  <si>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</si>
  <si>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</si>
  <si>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</si>
  <si>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</si>
  <si>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</si>
  <si>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</si>
  <si>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</si>
  <si>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</si>
  <si>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</si>
  <si>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</si>
  <si>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</si>
  <si>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</si>
  <si>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</si>
  <si>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</si>
  <si>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</si>
  <si>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</si>
  <si>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</si>
  <si>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</si>
  <si>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</si>
  <si>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</si>
  <si>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</si>
  <si>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</si>
  <si>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</si>
  <si>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</si>
  <si>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</si>
  <si>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</si>
  <si>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</si>
  <si>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</si>
  <si>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</si>
  <si>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</si>
  <si>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</si>
  <si>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</si>
  <si>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</si>
  <si>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</si>
  <si>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</si>
  <si>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</si>
  <si>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</si>
  <si>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</si>
  <si>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</si>
  <si>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</si>
  <si>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</si>
  <si>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</si>
  <si>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</si>
  <si>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</si>
  <si>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</si>
  <si>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</si>
  <si>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</si>
  <si>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</si>
  <si>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</si>
  <si>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</si>
  <si>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</si>
  <si>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</si>
  <si>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</si>
  <si>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</si>
  <si>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</si>
  <si>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</si>
  <si>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</si>
  <si>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</si>
  <si>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</si>
  <si>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</si>
  <si>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</si>
  <si>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</si>
  <si>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</si>
  <si>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</si>
  <si>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</si>
  <si>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</si>
  <si>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</si>
  <si>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</si>
  <si>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</si>
  <si>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</si>
  <si>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</si>
  <si>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</si>
  <si>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</si>
  <si>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</si>
  <si>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</si>
  <si>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</si>
  <si>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</si>
  <si>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</si>
  <si>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</si>
  <si>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</si>
  <si>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</si>
  <si>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</si>
  <si>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</si>
  <si>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</si>
  <si>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</si>
  <si>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</si>
  <si>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</si>
  <si>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</si>
  <si>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</si>
  <si>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</si>
  <si>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</si>
  <si>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</si>
  <si>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</si>
  <si>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</si>
  <si>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</si>
  <si>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</si>
  <si>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</si>
  <si>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</si>
  <si>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</si>
  <si>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</si>
  <si>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</si>
  <si>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</si>
  <si>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</si>
  <si>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</si>
  <si>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</si>
  <si>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</si>
  <si>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</si>
  <si>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</si>
  <si>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</si>
  <si>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</si>
  <si>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</si>
  <si>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</si>
  <si>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</si>
  <si>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</si>
  <si>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</si>
  <si>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</si>
  <si>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</si>
  <si>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</si>
  <si>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</si>
  <si>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</si>
  <si>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</si>
  <si>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</si>
  <si>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</si>
  <si>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</si>
  <si>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</si>
  <si>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</si>
  <si>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</si>
  <si>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</si>
  <si>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</si>
  <si>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</si>
  <si>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</si>
  <si>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</si>
  <si>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</si>
  <si>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</si>
  <si>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</si>
  <si>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</si>
  <si>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</si>
  <si>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</si>
  <si>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</si>
  <si>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</si>
  <si>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</si>
  <si>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</si>
  <si>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</si>
  <si>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</si>
  <si>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</si>
  <si>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</si>
  <si>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</si>
  <si>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</si>
  <si>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</si>
  <si>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</si>
  <si>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</si>
  <si>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</si>
  <si>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</si>
  <si>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</si>
  <si>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</si>
  <si>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</si>
  <si>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</si>
  <si>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</si>
  <si>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</si>
  <si>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</si>
  <si>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</si>
  <si>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</si>
  <si>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</si>
  <si>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</si>
  <si>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</si>
  <si>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</si>
  <si>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</si>
  <si>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</si>
  <si>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</si>
  <si>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</si>
  <si>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</si>
  <si>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</si>
  <si>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</si>
  <si>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</si>
  <si>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</si>
  <si>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</si>
  <si>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</si>
  <si>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</si>
  <si>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</si>
  <si>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</si>
  <si>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</si>
  <si>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</si>
  <si>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</si>
  <si>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</si>
  <si>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</si>
  <si>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</si>
  <si>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</si>
  <si>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</si>
  <si>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</si>
  <si>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</si>
  <si>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</si>
  <si>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</si>
  <si>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</si>
  <si>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</si>
  <si>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</si>
  <si>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</si>
  <si>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</si>
  <si>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</si>
  <si>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</si>
  <si>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</si>
  <si>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</si>
  <si>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</si>
  <si>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</si>
  <si>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</si>
  <si>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</si>
  <si>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</si>
  <si>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</si>
  <si>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</si>
  <si>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</si>
  <si>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</si>
  <si>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</si>
  <si>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</si>
  <si>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</si>
  <si>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</si>
  <si>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</si>
  <si>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</si>
  <si>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</si>
  <si>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</si>
  <si>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</si>
  <si>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</si>
  <si>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</si>
  <si>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</si>
  <si>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</si>
  <si>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</si>
  <si>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</si>
  <si>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</si>
  <si>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</si>
  <si>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</si>
  <si>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</si>
  <si>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</si>
  <si>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</si>
  <si>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</si>
  <si>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</si>
  <si>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</si>
  <si>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</si>
  <si>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</si>
  <si>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</si>
  <si>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</si>
  <si>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</si>
  <si>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</si>
  <si>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</si>
  <si>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</si>
  <si>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</si>
  <si>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</si>
  <si>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</si>
  <si>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</si>
  <si>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</si>
  <si>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</si>
  <si>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</si>
  <si>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</si>
  <si>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</si>
  <si>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</si>
  <si>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</si>
  <si>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</si>
  <si>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</si>
  <si>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</si>
  <si>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</si>
  <si>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</si>
  <si>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</si>
  <si>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</si>
  <si>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</si>
  <si>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</si>
  <si>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</si>
  <si>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</si>
  <si>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</si>
  <si>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</si>
  <si>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</si>
  <si>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</si>
  <si>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</si>
  <si>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</si>
  <si>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</si>
  <si>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</si>
  <si>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</si>
  <si>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</si>
  <si>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</si>
  <si>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</si>
  <si>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</si>
  <si>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</si>
  <si>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</si>
  <si>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</si>
  <si>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</si>
  <si>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</si>
  <si>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</si>
  <si>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</si>
  <si>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</si>
  <si>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</si>
  <si>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</si>
  <si>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</si>
  <si>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</si>
  <si>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</si>
  <si>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</si>
  <si>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</si>
  <si>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</si>
  <si>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</si>
  <si>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</si>
  <si>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</si>
  <si>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</si>
  <si>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</si>
  <si>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</si>
  <si>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</si>
  <si>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</si>
  <si>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</si>
  <si>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</si>
  <si>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</si>
  <si>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</si>
  <si>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</si>
  <si>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</si>
  <si>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</si>
  <si>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</si>
  <si>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</si>
  <si>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</si>
  <si>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</si>
  <si>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</si>
  <si>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</si>
  <si>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</si>
  <si>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</si>
  <si>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</si>
  <si>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</si>
  <si>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</si>
  <si>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</si>
  <si>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</si>
  <si>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</si>
  <si>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</si>
  <si>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</si>
  <si>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</si>
  <si>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</si>
  <si>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</si>
  <si>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</si>
  <si>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</si>
  <si>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</si>
  <si>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</si>
  <si>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</si>
  <si>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</si>
  <si>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</si>
  <si>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</si>
  <si>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</si>
  <si>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</si>
  <si>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</si>
  <si>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</si>
  <si>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</si>
  <si>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</si>
  <si>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</si>
  <si>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</si>
  <si>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</si>
  <si>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</si>
  <si>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</si>
  <si>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</si>
  <si>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</si>
  <si>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</si>
  <si>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</si>
  <si>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</si>
  <si>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</si>
  <si>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</si>
  <si>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</si>
  <si>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</si>
  <si>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</si>
  <si>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</si>
  <si>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</si>
  <si>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</si>
  <si>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</si>
  <si>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</si>
  <si>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</si>
  <si>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</si>
  <si>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</si>
  <si>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</si>
  <si>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</si>
  <si>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</si>
  <si>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</si>
  <si>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</si>
  <si>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</si>
  <si>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</si>
  <si>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</si>
  <si>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</si>
  <si>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</si>
  <si>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</si>
  <si>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</si>
  <si>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</si>
  <si>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</si>
  <si>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</si>
  <si>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</si>
  <si>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</si>
  <si>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</si>
  <si>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</si>
  <si>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</si>
  <si>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</si>
  <si>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</si>
  <si>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</si>
  <si>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</si>
  <si>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</si>
  <si>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</si>
  <si>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</si>
  <si>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</si>
  <si>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</si>
  <si>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</si>
  <si>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</si>
  <si>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</si>
  <si>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</si>
  <si>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</si>
  <si>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</si>
  <si>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</si>
  <si>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</si>
  <si>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</si>
  <si>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</si>
  <si>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</si>
  <si>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</si>
  <si>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</si>
  <si>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</si>
  <si>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</si>
  <si>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</si>
  <si>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</si>
  <si>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</si>
  <si>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</si>
  <si>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</si>
  <si>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</si>
  <si>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</si>
  <si>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</si>
  <si>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</si>
  <si>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</si>
  <si>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</si>
  <si>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</si>
  <si>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</si>
  <si>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</si>
  <si>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</si>
  <si>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</si>
  <si>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</si>
  <si>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</si>
  <si>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</si>
  <si>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</si>
  <si>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</si>
  <si>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</si>
  <si>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</si>
  <si>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</si>
  <si>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</si>
  <si>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</si>
  <si>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</si>
  <si>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</si>
  <si>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</si>
  <si>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</si>
  <si>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</si>
  <si>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</si>
  <si>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</si>
  <si>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</si>
  <si>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</si>
  <si>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</si>
  <si>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</si>
  <si>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</si>
  <si>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</si>
  <si>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</si>
  <si>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</si>
  <si>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</si>
  <si>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</si>
  <si>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</si>
  <si>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</si>
  <si>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</si>
  <si>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</si>
  <si>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</si>
  <si>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</si>
  <si>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</si>
  <si>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</si>
  <si>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</si>
  <si>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</si>
  <si>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</si>
  <si>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</si>
  <si>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</si>
  <si>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</si>
  <si>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</si>
  <si>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</si>
  <si>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</si>
  <si>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</si>
  <si>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</si>
  <si>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</si>
  <si>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</si>
  <si>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</si>
  <si>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</si>
  <si>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</si>
  <si>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</si>
  <si>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</si>
  <si>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</si>
  <si>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</si>
  <si>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</si>
  <si>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</si>
  <si>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</si>
  <si>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</si>
  <si>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</si>
  <si>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</si>
  <si>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</si>
  <si>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</si>
  <si>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</si>
  <si>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</si>
  <si>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</si>
  <si>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</si>
  <si>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</si>
  <si>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</si>
  <si>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</si>
  <si>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</si>
  <si>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</si>
  <si>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</si>
  <si>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</si>
  <si>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</si>
  <si>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</si>
  <si>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</si>
  <si>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</si>
  <si>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</si>
  <si>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</si>
  <si>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</si>
  <si>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</si>
  <si>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</si>
  <si>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</si>
  <si>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</si>
  <si>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</si>
  <si>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</si>
  <si>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</si>
  <si>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</si>
  <si>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</si>
  <si>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</si>
  <si>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</si>
  <si>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</si>
  <si>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</si>
  <si>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</si>
  <si>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</si>
  <si>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</si>
  <si>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</si>
  <si>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</si>
  <si>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</si>
  <si>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</si>
  <si>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</si>
  <si>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</si>
  <si>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</si>
  <si>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</si>
  <si>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</si>
  <si>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</si>
  <si>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</si>
  <si>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</si>
  <si>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</si>
  <si>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</si>
  <si>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</si>
  <si>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</si>
  <si>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</si>
  <si>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</si>
  <si>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</si>
  <si>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</si>
  <si>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</si>
  <si>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</si>
  <si>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</si>
  <si>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</si>
  <si>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</si>
  <si>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</si>
  <si>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</si>
  <si>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</si>
  <si>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</si>
  <si>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</si>
  <si>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</si>
  <si>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</si>
  <si>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</si>
  <si>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</si>
  <si>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</si>
  <si>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</si>
  <si>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</si>
  <si>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</si>
  <si>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</si>
  <si>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</si>
  <si>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</si>
  <si>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</si>
  <si>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</si>
  <si>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</si>
  <si>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</si>
  <si>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</si>
  <si>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</si>
  <si>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</si>
  <si>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</si>
  <si>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</si>
  <si>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</si>
  <si>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</si>
  <si>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</si>
  <si>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</si>
  <si>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</si>
  <si>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</si>
  <si>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</si>
  <si>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</si>
  <si>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</si>
  <si>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</si>
  <si>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</si>
  <si>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</si>
  <si>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</si>
  <si>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</si>
  <si>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</si>
  <si>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</si>
  <si>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</si>
  <si>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</si>
  <si>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</si>
  <si>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</si>
  <si>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</si>
  <si>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</si>
  <si>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</si>
  <si>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</si>
  <si>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</si>
  <si>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</si>
  <si>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</si>
  <si>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</si>
  <si>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</si>
  <si>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</si>
  <si>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</si>
  <si>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</si>
  <si>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</si>
  <si>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</si>
  <si>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</si>
  <si>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</si>
  <si>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</si>
  <si>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</si>
  <si>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</si>
  <si>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</si>
  <si>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</si>
  <si>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</si>
  <si>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</si>
  <si>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</si>
  <si>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</si>
  <si>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</si>
  <si>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</si>
  <si>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</si>
  <si>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</si>
  <si>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</si>
  <si>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</si>
  <si>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</si>
  <si>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</si>
  <si>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</si>
  <si>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</si>
  <si>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</si>
  <si>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</si>
  <si>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</si>
  <si>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</si>
  <si>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</si>
  <si>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</si>
  <si>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</si>
  <si>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</si>
  <si>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</si>
  <si>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</si>
  <si>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</si>
  <si>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</si>
  <si>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</si>
  <si>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</si>
  <si>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</si>
  <si>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</si>
  <si>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</si>
  <si>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</si>
  <si>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</si>
  <si>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</si>
  <si>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</si>
  <si>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</si>
  <si>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</si>
  <si>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</si>
  <si>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</si>
  <si>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</si>
  <si>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</si>
  <si>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</si>
  <si>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</si>
  <si>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</si>
  <si>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</si>
  <si>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</si>
  <si>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</si>
  <si>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</si>
  <si>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</si>
  <si>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</si>
  <si>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</si>
  <si>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</si>
  <si>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</si>
  <si>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</si>
  <si>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</si>
  <si>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</si>
  <si>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</si>
  <si>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</si>
  <si>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</si>
  <si>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</si>
  <si>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</si>
  <si>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</si>
  <si>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</si>
  <si>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</si>
  <si>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</si>
  <si>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</si>
  <si>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</si>
  <si>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</si>
  <si>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</si>
  <si>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</si>
  <si>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</si>
  <si>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</si>
  <si>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</si>
  <si>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</si>
  <si>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</si>
  <si>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</si>
  <si>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</si>
  <si>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</si>
  <si>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</si>
  <si>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</si>
  <si>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</si>
  <si>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</si>
  <si>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</si>
  <si>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</si>
  <si>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</si>
  <si>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</si>
  <si>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</si>
  <si>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</si>
  <si>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</si>
  <si>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</si>
  <si>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</si>
  <si>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</si>
  <si>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</si>
  <si>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</si>
  <si>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</si>
  <si>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</si>
  <si>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</si>
  <si>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</si>
  <si>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</si>
  <si>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</si>
  <si>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</si>
  <si>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</si>
  <si>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</si>
  <si>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</si>
  <si>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</si>
  <si>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</si>
  <si>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</si>
  <si>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</si>
  <si>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</si>
  <si>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</si>
  <si>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</si>
  <si>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</si>
  <si>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</si>
  <si>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</si>
  <si>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</si>
  <si>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</si>
  <si>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</si>
  <si>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</si>
  <si>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</si>
  <si>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</si>
  <si>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</si>
  <si>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</si>
  <si>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</si>
  <si>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</si>
  <si>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</si>
  <si>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</si>
  <si>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</si>
  <si>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</si>
  <si>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</si>
  <si>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</si>
  <si>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</si>
  <si>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</si>
  <si>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</si>
  <si>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</si>
  <si>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</si>
  <si>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</si>
  <si>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</si>
  <si>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</si>
  <si>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</si>
  <si>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</si>
  <si>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</si>
  <si>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</si>
  <si>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</si>
  <si>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</si>
  <si>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</si>
  <si>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</si>
  <si>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</si>
  <si>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</si>
  <si>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</si>
  <si>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</si>
  <si>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</si>
  <si>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</si>
  <si>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</si>
  <si>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</si>
  <si>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</si>
  <si>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</si>
  <si>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</si>
  <si>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</si>
  <si>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</si>
  <si>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</si>
  <si>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</si>
  <si>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</si>
  <si>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</si>
  <si>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</si>
  <si>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</si>
  <si>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</si>
  <si>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</si>
  <si>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</si>
  <si>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</si>
  <si>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</si>
  <si>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</si>
  <si>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</si>
  <si>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</si>
  <si>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</si>
  <si>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</si>
  <si>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</si>
  <si>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</si>
  <si>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</si>
  <si>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</si>
  <si>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</si>
  <si>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</si>
  <si>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</si>
  <si>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</si>
  <si>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</si>
  <si>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</si>
  <si>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</si>
  <si>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</si>
  <si>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</si>
  <si>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</si>
  <si>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</si>
  <si>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</si>
  <si>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</si>
  <si>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</si>
  <si>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</si>
  <si>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</si>
  <si>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</si>
  <si>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</si>
  <si>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</si>
  <si>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</si>
  <si>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</si>
  <si>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</si>
  <si>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</si>
  <si>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</si>
  <si>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</si>
  <si>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</si>
  <si>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</si>
  <si>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</si>
  <si>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</si>
  <si>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</si>
  <si>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</si>
  <si>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</si>
  <si>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</si>
  <si>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</si>
  <si>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</si>
  <si>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</si>
  <si>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</si>
  <si>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</si>
  <si>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</si>
  <si>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</si>
  <si>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</si>
  <si>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</si>
  <si>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</si>
  <si>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</si>
  <si>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</si>
  <si>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</si>
  <si>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</si>
  <si>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</si>
  <si>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</si>
  <si>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</si>
  <si>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</si>
  <si>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</si>
  <si>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</si>
  <si>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</si>
  <si>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</si>
  <si>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</si>
  <si>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</si>
  <si>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</si>
  <si>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</si>
  <si>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</si>
  <si>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</si>
  <si>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</si>
  <si>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</si>
  <si>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</si>
  <si>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</si>
  <si>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</si>
  <si>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</si>
  <si>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</si>
  <si>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</si>
  <si>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</si>
  <si>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</si>
  <si>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</si>
  <si>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</si>
  <si>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</si>
  <si>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</si>
  <si>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</si>
  <si>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</si>
  <si>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</si>
  <si>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</si>
  <si>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</si>
  <si>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</si>
  <si>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</si>
  <si>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</si>
  <si>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</si>
  <si>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</si>
  <si>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</si>
  <si>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</si>
  <si>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</si>
  <si>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</si>
  <si>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</si>
  <si>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</si>
  <si>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</si>
  <si>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</si>
  <si>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</si>
  <si>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</si>
  <si>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</si>
  <si>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</si>
  <si>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</si>
  <si>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</si>
  <si>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</si>
  <si>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</si>
  <si>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</si>
  <si>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</si>
  <si>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</si>
  <si>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</si>
  <si>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</si>
  <si>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</si>
  <si>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</si>
  <si>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</si>
  <si>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</si>
  <si>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</si>
  <si>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</si>
  <si>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</si>
  <si>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</si>
  <si>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</si>
  <si>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</si>
  <si>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</si>
  <si>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</si>
  <si>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</si>
  <si>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</si>
  <si>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</si>
  <si>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</si>
  <si>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</si>
  <si>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</si>
  <si>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</si>
  <si>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</si>
  <si>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</si>
  <si>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</si>
  <si>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</si>
  <si>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</si>
  <si>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</si>
  <si>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</si>
  <si>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</si>
  <si>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</si>
  <si>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</si>
  <si>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</si>
  <si>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</si>
  <si>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</si>
  <si>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</si>
  <si>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</si>
  <si>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</si>
  <si>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</si>
  <si>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</si>
  <si>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</si>
  <si>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</si>
  <si>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</si>
  <si>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</si>
  <si>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</si>
  <si>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</si>
  <si>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</si>
  <si>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</si>
  <si>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</si>
  <si>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</si>
  <si>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</si>
  <si>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</si>
  <si>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</si>
  <si>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</si>
  <si>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</si>
  <si>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</si>
  <si>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</si>
  <si>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</si>
  <si>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</si>
  <si>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</si>
  <si>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</si>
  <si>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</si>
  <si>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</si>
  <si>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</si>
  <si>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</si>
  <si>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</si>
  <si>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</si>
  <si>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</si>
  <si>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</si>
  <si>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</si>
  <si>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</si>
  <si>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</si>
  <si>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</si>
  <si>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</si>
  <si>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</si>
  <si>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</si>
  <si>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</si>
  <si>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</si>
  <si>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</si>
  <si>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</si>
  <si>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</si>
  <si>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</si>
  <si>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</si>
  <si>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</si>
  <si>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</si>
  <si>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</si>
  <si>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</si>
  <si>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</si>
  <si>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</si>
  <si>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</si>
  <si>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</si>
  <si>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</si>
  <si>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</si>
  <si>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</si>
  <si>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</si>
  <si>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</si>
  <si>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</si>
  <si>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</si>
  <si>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</si>
  <si>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</si>
  <si>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</si>
  <si>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</si>
  <si>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</si>
  <si>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</si>
  <si>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</si>
  <si>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</si>
  <si>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</si>
  <si>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</si>
  <si>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</si>
  <si>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</si>
  <si>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</si>
  <si>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</si>
  <si>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</si>
  <si>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</si>
  <si>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</si>
  <si>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</si>
  <si>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</si>
  <si>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</si>
  <si>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</si>
  <si>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</si>
  <si>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</si>
  <si>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</si>
  <si>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</si>
  <si>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</si>
  <si>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</si>
  <si>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</si>
  <si>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</si>
  <si>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</si>
  <si>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</si>
  <si>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</si>
  <si>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</si>
  <si>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</si>
  <si>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</si>
  <si>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</si>
  <si>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</si>
  <si>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</si>
  <si>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</si>
  <si>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</si>
  <si>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</si>
  <si>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</si>
  <si>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</si>
  <si>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</si>
  <si>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</si>
  <si>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</si>
  <si>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</si>
  <si>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</si>
  <si>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</si>
  <si>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</si>
  <si>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</si>
  <si>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</si>
  <si>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</si>
  <si>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</si>
  <si>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</si>
  <si>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</si>
  <si>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</si>
  <si>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</si>
  <si>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</si>
  <si>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</si>
  <si>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</si>
  <si>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</si>
  <si>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</si>
  <si>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</si>
  <si>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</si>
  <si>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</si>
  <si>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</si>
  <si>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</si>
  <si>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</si>
  <si>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</si>
  <si>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</si>
  <si>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</si>
  <si>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</si>
  <si>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</si>
  <si>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</si>
  <si>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</si>
  <si>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</si>
  <si>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</si>
  <si>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</si>
  <si>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</si>
  <si>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</si>
  <si>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</si>
  <si>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</si>
  <si>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</si>
  <si>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</si>
  <si>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</si>
  <si>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</si>
  <si>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</si>
  <si>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</si>
  <si>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</si>
  <si>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</si>
  <si>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</si>
  <si>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</si>
  <si>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</si>
  <si>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</si>
  <si>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</si>
  <si>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</si>
  <si>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</si>
  <si>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</si>
  <si>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</si>
  <si>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</si>
  <si>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</si>
  <si>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</si>
  <si>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</si>
  <si>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</si>
  <si>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</si>
  <si>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</si>
  <si>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</si>
  <si>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</si>
  <si>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</si>
  <si>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</si>
  <si>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</si>
  <si>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</si>
  <si>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</si>
  <si>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</si>
  <si>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</si>
  <si>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</si>
  <si>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</si>
  <si>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</si>
  <si>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</si>
  <si>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</si>
  <si>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</si>
  <si>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</si>
  <si>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</si>
  <si>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</si>
  <si>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</si>
  <si>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</si>
  <si>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</si>
  <si>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</si>
  <si>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</si>
  <si>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</si>
  <si>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</si>
  <si>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</si>
  <si>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</si>
  <si>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</si>
  <si>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</si>
  <si>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</si>
  <si>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</si>
  <si>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</si>
  <si>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</si>
  <si>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</si>
  <si>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</si>
  <si>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</si>
  <si>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</si>
  <si>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</si>
  <si>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</si>
  <si>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</si>
  <si>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</si>
  <si>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</si>
  <si>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</si>
  <si>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</si>
  <si>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</si>
  <si>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</si>
  <si>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</si>
  <si>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</si>
  <si>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</si>
  <si>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</si>
  <si>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</si>
  <si>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</si>
  <si>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</si>
  <si>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</si>
  <si>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</si>
  <si>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</si>
  <si>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</si>
  <si>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</si>
  <si>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</si>
  <si>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</si>
  <si>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</si>
  <si>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</si>
  <si>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</si>
  <si>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</si>
  <si>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</si>
  <si>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</si>
  <si>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</si>
  <si>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</si>
  <si>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</si>
  <si>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</si>
  <si>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</si>
  <si>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</si>
  <si>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</si>
  <si>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</si>
  <si>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</si>
  <si>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</si>
  <si>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</si>
  <si>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</si>
  <si>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</si>
  <si>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</si>
  <si>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</si>
  <si>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</si>
  <si>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</si>
  <si>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</si>
  <si>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</si>
  <si>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</si>
  <si>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</si>
  <si>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</si>
  <si>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</si>
  <si>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</si>
  <si>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</si>
  <si>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</si>
  <si>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</si>
  <si>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</si>
  <si>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</si>
  <si>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</si>
  <si>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</si>
  <si>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</si>
  <si>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</si>
  <si>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</si>
  <si>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</si>
  <si>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</si>
  <si>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</si>
  <si>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</si>
  <si>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</si>
  <si>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</si>
  <si>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</si>
  <si>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</si>
  <si>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</si>
  <si>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</si>
  <si>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</si>
  <si>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</si>
  <si>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</si>
  <si>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</si>
  <si>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</si>
  <si>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</si>
  <si>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</si>
  <si>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</si>
  <si>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</si>
  <si>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</si>
  <si>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</si>
  <si>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</si>
  <si>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</si>
  <si>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</si>
  <si>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</si>
  <si>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</si>
  <si>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</si>
  <si>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</si>
  <si>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</si>
  <si>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</si>
  <si>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</si>
  <si>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</si>
  <si>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</si>
  <si>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</si>
  <si>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</si>
  <si>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</si>
  <si>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</si>
  <si>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</si>
  <si>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</si>
  <si>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</si>
  <si>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</si>
  <si>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</si>
  <si>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</si>
  <si>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</si>
  <si>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</si>
  <si>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</si>
  <si>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</si>
  <si>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</si>
  <si>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</si>
  <si>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</si>
  <si>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</si>
  <si>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</si>
  <si>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</si>
  <si>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</si>
  <si>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</si>
  <si>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</si>
  <si>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</si>
  <si>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</si>
  <si>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</si>
  <si>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</si>
  <si>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</si>
  <si>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</si>
  <si>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</si>
  <si>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</si>
  <si>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</si>
  <si>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</si>
  <si>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</si>
  <si>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</si>
  <si>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</si>
  <si>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</si>
  <si>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</si>
  <si>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</si>
  <si>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</si>
  <si>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</si>
  <si>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</si>
  <si>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</si>
  <si>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</si>
  <si>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</si>
  <si>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</si>
  <si>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</si>
  <si>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</si>
  <si>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</si>
  <si>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</si>
  <si>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</si>
  <si>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</si>
  <si>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</si>
  <si>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</si>
  <si>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</si>
  <si>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</si>
  <si>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</si>
  <si>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</si>
  <si>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</si>
  <si>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</si>
  <si>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</si>
  <si>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</si>
  <si>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</si>
  <si>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</si>
  <si>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</si>
  <si>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</si>
  <si>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</si>
  <si>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</si>
  <si>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</si>
  <si>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</si>
  <si>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</si>
  <si>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</si>
  <si>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</si>
  <si>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</si>
  <si>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</si>
  <si>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</si>
  <si>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</si>
  <si>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</si>
  <si>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</si>
  <si>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</si>
  <si>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</si>
  <si>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</si>
  <si>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</si>
  <si>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</si>
  <si>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</si>
  <si>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</si>
  <si>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</si>
  <si>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</si>
  <si>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</si>
  <si>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</si>
  <si>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</si>
  <si>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</si>
  <si>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</si>
  <si>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</si>
  <si>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</si>
  <si>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</si>
  <si>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</si>
  <si>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</si>
  <si>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</si>
  <si>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</si>
  <si>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</si>
  <si>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</si>
  <si>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</si>
  <si>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</si>
  <si>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</si>
  <si>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</si>
  <si>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</si>
  <si>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</si>
  <si>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</si>
  <si>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</si>
  <si>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</si>
  <si>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</si>
  <si>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</si>
  <si>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</si>
  <si>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</si>
  <si>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</si>
  <si>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</si>
  <si>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</si>
  <si>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</si>
  <si>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</si>
  <si>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</si>
  <si>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</si>
  <si>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</si>
  <si>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</si>
  <si>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</si>
  <si>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</si>
  <si>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</si>
  <si>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</si>
  <si>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</si>
  <si>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</si>
  <si>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</si>
  <si>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</si>
  <si>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</si>
  <si>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</si>
  <si>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</si>
  <si>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</si>
  <si>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</si>
  <si>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</si>
  <si>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</si>
  <si>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</si>
  <si>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</si>
  <si>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</si>
  <si>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</si>
  <si>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</si>
  <si>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</si>
  <si>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</si>
  <si>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</si>
  <si>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</si>
  <si>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</si>
  <si>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</si>
  <si>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</si>
  <si>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</si>
  <si>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</si>
  <si>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</si>
  <si>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</si>
  <si>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</si>
  <si>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</si>
  <si>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</si>
  <si>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</si>
  <si>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</si>
  <si>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</si>
  <si>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</si>
  <si>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</si>
  <si>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</si>
  <si>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</si>
  <si>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</si>
  <si>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</si>
  <si>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</si>
  <si>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</si>
  <si>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</si>
  <si>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</si>
  <si>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</si>
  <si>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</si>
  <si>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</si>
  <si>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</si>
  <si>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</si>
  <si>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</si>
  <si>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</si>
  <si>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</si>
  <si>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</si>
  <si>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</si>
  <si>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</si>
  <si>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</si>
  <si>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</si>
  <si>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</si>
  <si>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</si>
  <si>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</si>
  <si>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</si>
  <si>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</si>
  <si>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</si>
  <si>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</si>
  <si>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</si>
  <si>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</si>
  <si>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</si>
  <si>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</si>
  <si>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</si>
  <si>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</si>
  <si>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</si>
  <si>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</si>
  <si>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</si>
  <si>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</si>
  <si>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</si>
  <si>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</si>
  <si>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</si>
  <si>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</si>
  <si>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</si>
  <si>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</si>
  <si>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</si>
  <si>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</si>
  <si>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</si>
  <si>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</si>
  <si>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</si>
  <si>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</si>
  <si>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</si>
  <si>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</si>
  <si>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</si>
  <si>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</si>
  <si>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</si>
  <si>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</si>
  <si>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</si>
  <si>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</si>
  <si>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</si>
  <si>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</si>
  <si>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</si>
  <si>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</si>
  <si>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</si>
  <si>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</si>
  <si>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</si>
  <si>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</si>
  <si>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</si>
  <si>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</si>
  <si>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</si>
  <si>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</si>
  <si>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</si>
  <si>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</si>
  <si>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</si>
  <si>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</si>
  <si>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</si>
  <si>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</si>
  <si>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</si>
  <si>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</si>
  <si>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</si>
  <si>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</si>
  <si>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</si>
  <si>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</si>
  <si>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</si>
  <si>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</si>
  <si>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</si>
  <si>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</si>
  <si>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</si>
  <si>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</si>
  <si>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</si>
  <si>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</si>
  <si>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</si>
  <si>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</si>
  <si>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</si>
  <si>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</si>
  <si>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</si>
  <si>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</si>
  <si>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</si>
  <si>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</si>
  <si>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</si>
  <si>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</si>
  <si>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</si>
  <si>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</si>
  <si>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</si>
  <si>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</si>
  <si>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</si>
  <si>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</si>
  <si>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</si>
  <si>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</si>
  <si>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</si>
  <si>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</si>
  <si>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</si>
  <si>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</si>
  <si>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</si>
  <si>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</si>
  <si>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</si>
  <si>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</si>
  <si>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</si>
  <si>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</si>
  <si>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</si>
  <si>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</si>
  <si>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</si>
  <si>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</si>
  <si>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</si>
  <si>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</si>
  <si>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</si>
  <si>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</si>
  <si>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</si>
  <si>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</si>
  <si>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</si>
  <si>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</si>
  <si>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</si>
  <si>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</si>
  <si>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</si>
  <si>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</si>
  <si>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</si>
  <si>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</si>
  <si>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</si>
  <si>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</si>
  <si>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</si>
  <si>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</si>
  <si>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</si>
  <si>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</si>
  <si>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</si>
  <si>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</si>
  <si>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</si>
  <si>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</si>
  <si>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</si>
  <si>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</si>
  <si>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</si>
  <si>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</si>
  <si>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</si>
  <si>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</si>
  <si>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</si>
  <si>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</si>
  <si>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</si>
  <si>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</si>
  <si>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</si>
  <si>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</si>
  <si>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</si>
  <si>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</si>
  <si>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</si>
  <si>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</si>
  <si>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</si>
  <si>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</si>
  <si>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</si>
  <si>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</si>
  <si>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</si>
  <si>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</si>
  <si>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</si>
  <si>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</si>
  <si>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</si>
  <si>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</si>
  <si>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</si>
  <si>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</si>
  <si>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</si>
  <si>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</si>
  <si>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</si>
  <si>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</si>
  <si>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</si>
  <si>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</si>
  <si>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</si>
  <si>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</si>
  <si>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</si>
  <si>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</si>
  <si>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</si>
  <si>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</si>
  <si>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</si>
  <si>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</si>
  <si>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</si>
  <si>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</si>
  <si>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</si>
  <si>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</si>
  <si>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</si>
  <si>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</si>
  <si>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</si>
  <si>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</si>
  <si>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</si>
  <si>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</si>
  <si>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</si>
  <si>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</si>
  <si>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</si>
  <si>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</si>
  <si>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</si>
  <si>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</si>
  <si>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</si>
  <si>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</si>
  <si>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</si>
  <si>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</si>
  <si>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</si>
  <si>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</si>
  <si>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</si>
  <si>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</si>
  <si>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</si>
  <si>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</si>
  <si>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</si>
  <si>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</si>
  <si>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</si>
  <si>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</si>
  <si>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</si>
  <si>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</si>
  <si>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</si>
  <si>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</si>
  <si>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</si>
  <si>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</si>
  <si>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</si>
  <si>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</si>
  <si>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</si>
  <si>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</si>
  <si>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</si>
  <si>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</si>
  <si>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</si>
  <si>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</si>
  <si>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</si>
  <si>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</si>
  <si>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</si>
  <si>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</si>
  <si>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</si>
  <si>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</si>
  <si>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</si>
  <si>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</si>
  <si>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</si>
  <si>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</si>
  <si>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</si>
  <si>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</si>
  <si>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</si>
  <si>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</si>
  <si>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</si>
  <si>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</si>
  <si>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</si>
  <si>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</si>
  <si>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</si>
  <si>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</si>
  <si>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</si>
  <si>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</si>
  <si>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</si>
  <si>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</si>
  <si>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</si>
  <si>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</si>
  <si>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</si>
  <si>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</si>
  <si>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</si>
  <si>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</si>
  <si>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</si>
  <si>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</si>
  <si>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</si>
  <si>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</si>
  <si>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</si>
  <si>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</si>
  <si>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</si>
  <si>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</si>
  <si>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</si>
  <si>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</si>
  <si>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</si>
  <si>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</si>
  <si>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</si>
  <si>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</si>
  <si>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</si>
  <si>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</si>
  <si>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</si>
  <si>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</si>
  <si>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</si>
  <si>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</si>
  <si>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</si>
  <si>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</si>
  <si>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</si>
  <si>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</si>
  <si>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</si>
  <si>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</si>
  <si>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</si>
  <si>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</si>
  <si>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</si>
  <si>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</si>
  <si>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</si>
  <si>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</si>
  <si>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</si>
  <si>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</si>
  <si>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</si>
  <si>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</si>
  <si>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</si>
  <si>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</si>
  <si>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</si>
  <si>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</si>
  <si>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</si>
  <si>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</si>
  <si>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</si>
  <si>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</si>
  <si>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</si>
  <si>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</si>
  <si>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</si>
  <si>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</si>
  <si>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</si>
  <si>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</si>
  <si>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</si>
  <si>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</si>
  <si>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</si>
  <si>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</si>
  <si>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</si>
  <si>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</si>
  <si>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</si>
  <si>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</si>
  <si>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</si>
  <si>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</si>
  <si>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</si>
  <si>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</si>
  <si>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</si>
  <si>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</si>
  <si>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</si>
  <si>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</si>
  <si>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</si>
  <si>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</si>
  <si>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</si>
  <si>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</si>
  <si>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</si>
  <si>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</si>
  <si>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</si>
  <si>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</si>
  <si>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</si>
  <si>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</si>
  <si>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</si>
  <si>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</si>
  <si>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</si>
  <si>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</si>
  <si>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</si>
  <si>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</si>
  <si>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</si>
  <si>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</si>
  <si>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</si>
  <si>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</si>
  <si>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</si>
  <si>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</si>
  <si>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</si>
  <si>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</si>
  <si>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</si>
  <si>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</si>
  <si>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</si>
  <si>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</si>
  <si>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</si>
  <si>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</si>
  <si>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</si>
  <si>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</si>
  <si>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</si>
  <si>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</si>
  <si>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</si>
  <si>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</si>
  <si>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</si>
  <si>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</si>
  <si>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</si>
  <si>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</si>
  <si>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</si>
  <si>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</si>
  <si>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</si>
  <si>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</si>
  <si>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</si>
  <si>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</si>
  <si>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</si>
  <si>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</si>
  <si>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</si>
  <si>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</si>
  <si>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</si>
  <si>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</si>
  <si>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</si>
  <si>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</si>
  <si>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</si>
  <si>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</si>
  <si>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</si>
  <si>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</si>
  <si>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</si>
  <si>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</si>
  <si>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</si>
  <si>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</si>
  <si>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</si>
  <si>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</si>
  <si>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</si>
  <si>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</si>
  <si>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</si>
  <si>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</si>
  <si>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</si>
  <si>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</si>
  <si>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</si>
  <si>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</si>
  <si>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</si>
  <si>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</si>
  <si>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</si>
  <si>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</si>
  <si>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</si>
  <si>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</si>
  <si>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</si>
  <si>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</si>
  <si>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</si>
  <si>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</si>
  <si>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</si>
  <si>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</si>
  <si>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</si>
  <si>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</si>
  <si>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</si>
  <si>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</si>
  <si>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</si>
  <si>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</si>
  <si>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</si>
  <si>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</si>
  <si>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</si>
  <si>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</si>
  <si>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</si>
  <si>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</si>
  <si>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</si>
  <si>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</si>
  <si>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</si>
  <si>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</si>
  <si>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</si>
  <si>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</si>
  <si>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</si>
  <si>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</si>
  <si>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</si>
  <si>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</si>
  <si>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</si>
  <si>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</si>
  <si>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</si>
  <si>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</si>
  <si>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</si>
  <si>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</si>
  <si>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</si>
  <si>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</si>
  <si>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</si>
  <si>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</si>
  <si>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</si>
  <si>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</si>
  <si>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</si>
  <si>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</si>
  <si>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</si>
  <si>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</si>
  <si>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</si>
  <si>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</si>
  <si>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</si>
  <si>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</si>
  <si>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</si>
  <si>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</si>
  <si>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</si>
  <si>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</si>
  <si>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</si>
  <si>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</si>
  <si>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</si>
  <si>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</si>
  <si>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</si>
  <si>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</si>
  <si>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</si>
  <si>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</si>
  <si>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</si>
  <si>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</si>
  <si>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</si>
  <si>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</si>
  <si>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</si>
  <si>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</si>
  <si>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</si>
  <si>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</si>
  <si>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</si>
  <si>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</si>
  <si>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</si>
  <si>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</si>
  <si>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</si>
  <si>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</si>
  <si>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</si>
  <si>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</si>
  <si>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</si>
  <si>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</si>
  <si>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</si>
  <si>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</si>
  <si>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</si>
  <si>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</si>
  <si>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</si>
  <si>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</si>
  <si>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</si>
  <si>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</si>
  <si>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</si>
  <si>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</si>
  <si>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</si>
  <si>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</si>
  <si>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</si>
  <si>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</si>
  <si>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</si>
  <si>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</si>
  <si>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</si>
  <si>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</si>
  <si>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</si>
  <si>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</si>
  <si>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</si>
  <si>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</si>
  <si>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</si>
  <si>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</si>
  <si>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</si>
  <si>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</si>
  <si>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</si>
  <si>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</si>
  <si>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</si>
  <si>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</si>
  <si>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</si>
  <si>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</si>
  <si>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</si>
  <si>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</si>
  <si>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</si>
  <si>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</si>
  <si>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</si>
  <si>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</si>
  <si>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</si>
  <si>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</si>
  <si>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</si>
  <si>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</si>
  <si>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</si>
  <si>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</si>
  <si>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</si>
  <si>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</si>
  <si>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</si>
  <si>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</si>
  <si>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</si>
  <si>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</si>
  <si>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</si>
  <si>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</si>
  <si>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</si>
  <si>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</si>
  <si>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</si>
  <si>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</si>
  <si>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</si>
  <si>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</si>
  <si>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</si>
  <si>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</si>
  <si>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</si>
  <si>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</si>
  <si>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</si>
  <si>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</si>
  <si>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</si>
  <si>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</si>
  <si>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</si>
  <si>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</si>
  <si>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</si>
  <si>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</si>
  <si>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</si>
  <si>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</si>
  <si>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</si>
  <si>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</si>
  <si>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</si>
  <si>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</si>
  <si>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</si>
  <si>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</si>
  <si>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</si>
  <si>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</si>
  <si>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</si>
  <si>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</si>
  <si>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</si>
  <si>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</si>
  <si>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</si>
  <si>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</si>
  <si>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</si>
  <si>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</si>
  <si>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</si>
  <si>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</si>
  <si>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</si>
  <si>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</si>
  <si>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</si>
  <si>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</si>
  <si>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</si>
  <si>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</si>
  <si>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</si>
  <si>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</si>
  <si>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</si>
  <si>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</si>
  <si>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</si>
  <si>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</si>
  <si>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</si>
  <si>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</si>
  <si>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</si>
  <si>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</si>
  <si>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</si>
  <si>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</si>
  <si>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</si>
  <si>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</si>
  <si>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</si>
  <si>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</si>
  <si>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</si>
  <si>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</si>
  <si>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</si>
  <si>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</si>
  <si>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</si>
  <si>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</si>
  <si>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</si>
  <si>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</si>
  <si>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</si>
  <si>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</si>
  <si>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</si>
  <si>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</si>
  <si>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</si>
  <si>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</si>
  <si>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</si>
  <si>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</si>
  <si>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</si>
  <si>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</si>
  <si>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</si>
  <si>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</si>
  <si>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</si>
  <si>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</si>
  <si>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</si>
  <si>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</si>
  <si>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</si>
  <si>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</si>
  <si>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</si>
  <si>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</si>
  <si>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</si>
  <si>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</si>
  <si>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</si>
  <si>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</si>
  <si>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</si>
  <si>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</si>
  <si>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</si>
  <si>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</si>
  <si>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</si>
  <si>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</si>
  <si>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</si>
  <si>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</si>
  <si>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</si>
  <si>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</si>
  <si>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</si>
  <si>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</si>
  <si>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</si>
  <si>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</si>
  <si>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</si>
  <si>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</si>
  <si>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</si>
  <si>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</si>
  <si>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</si>
  <si>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</si>
  <si>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</si>
  <si>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</si>
  <si>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</si>
  <si>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</si>
  <si>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</si>
  <si>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</si>
  <si>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</si>
  <si>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</si>
  <si>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</si>
  <si>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</si>
  <si>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</si>
  <si>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</si>
  <si>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</si>
  <si>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</si>
  <si>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</si>
  <si>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</si>
  <si>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</si>
  <si>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</si>
  <si>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</si>
  <si>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</si>
  <si>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</si>
  <si>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</si>
  <si>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</si>
  <si>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</si>
  <si>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</si>
  <si>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</si>
  <si>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</si>
  <si>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</si>
  <si>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</si>
  <si>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</si>
  <si>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</si>
  <si>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</si>
  <si>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</si>
  <si>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</si>
  <si>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</si>
  <si>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</si>
  <si>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</si>
  <si>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</si>
  <si>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</si>
  <si>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</si>
  <si>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</si>
  <si>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</si>
  <si>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</si>
  <si>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</si>
  <si>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</si>
  <si>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</si>
  <si>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</si>
  <si>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</si>
  <si>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</si>
  <si>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</si>
  <si>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</si>
  <si>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</si>
  <si>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</si>
  <si>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</si>
  <si>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</si>
  <si>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</si>
  <si>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</si>
  <si>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</si>
  <si>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</si>
  <si>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</si>
  <si>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</si>
  <si>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</si>
  <si>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</si>
  <si>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</si>
  <si>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</si>
  <si>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</si>
  <si>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</si>
  <si>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</si>
  <si>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</si>
  <si>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</si>
  <si>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</si>
  <si>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</si>
  <si>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</si>
  <si>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</si>
  <si>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</si>
  <si>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</si>
  <si>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</si>
  <si>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</si>
  <si>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</si>
  <si>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</si>
  <si>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</si>
  <si>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</si>
  <si>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</si>
  <si>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</si>
  <si>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</si>
  <si>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</si>
  <si>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</si>
  <si>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</si>
  <si>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</si>
  <si>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</si>
  <si>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</si>
  <si>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</si>
  <si>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</si>
  <si>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</si>
  <si>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</si>
  <si>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</si>
  <si>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</si>
  <si>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</si>
  <si>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</si>
  <si>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</si>
  <si>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</si>
  <si>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</si>
  <si>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</si>
  <si>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</si>
  <si>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</si>
  <si>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</si>
  <si>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</si>
  <si>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</si>
  <si>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</si>
  <si>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</si>
  <si>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</si>
  <si>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</si>
  <si>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</si>
  <si>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</si>
  <si>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</si>
  <si>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</si>
  <si>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</si>
  <si>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</si>
  <si>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</si>
  <si>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</si>
  <si>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</si>
  <si>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</si>
  <si>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</si>
  <si>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</si>
  <si>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</si>
  <si>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</si>
  <si>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</si>
  <si>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</si>
  <si>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</si>
  <si>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</si>
  <si>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</si>
  <si>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</si>
  <si>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</si>
  <si>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</si>
  <si>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</si>
  <si>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</si>
  <si>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</si>
  <si>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</si>
  <si>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</si>
  <si>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</si>
  <si>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</si>
  <si>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</si>
  <si>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</si>
  <si>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</si>
  <si>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</si>
  <si>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</si>
  <si>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</si>
  <si>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</si>
  <si>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</si>
  <si>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</si>
  <si>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</si>
  <si>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</si>
  <si>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</si>
  <si>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</si>
  <si>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</si>
  <si>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</si>
  <si>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</si>
  <si>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</si>
  <si>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</si>
  <si>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</si>
  <si>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</si>
  <si>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</si>
  <si>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</si>
  <si>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</si>
  <si>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</si>
  <si>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</si>
  <si>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</si>
  <si>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</si>
  <si>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</si>
  <si>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</si>
  <si>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</si>
  <si>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</si>
  <si>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</si>
  <si>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</si>
  <si>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</si>
  <si>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</si>
  <si>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</si>
  <si>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</si>
  <si>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</si>
  <si>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</si>
  <si>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</si>
  <si>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</si>
  <si>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</si>
  <si>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</si>
  <si>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</si>
  <si>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</si>
  <si>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</si>
  <si>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</si>
  <si>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</si>
  <si>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</si>
  <si>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</si>
  <si>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</si>
  <si>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</si>
  <si>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</si>
  <si>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</si>
  <si>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</si>
  <si>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</si>
  <si>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</si>
  <si>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</si>
  <si>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</si>
  <si>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</si>
  <si>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</si>
  <si>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</si>
  <si>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</si>
  <si>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</si>
  <si>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</si>
  <si>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</si>
  <si>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</si>
  <si>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</si>
  <si>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</si>
  <si>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</si>
  <si>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</si>
  <si>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</si>
  <si>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</si>
  <si>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</si>
  <si>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</si>
  <si>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</si>
  <si>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</si>
  <si>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</si>
  <si>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</si>
  <si>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</si>
  <si>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</si>
  <si>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</si>
  <si>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</si>
  <si>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</si>
  <si>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</si>
  <si>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</si>
  <si>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</si>
  <si>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</si>
  <si>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</si>
  <si>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</si>
  <si>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</si>
  <si>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</si>
  <si>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</si>
  <si>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</si>
  <si>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</si>
  <si>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</si>
  <si>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</si>
  <si>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</si>
  <si>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</si>
  <si>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</si>
  <si>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</si>
  <si>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</si>
  <si>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</si>
  <si>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</si>
  <si>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</si>
  <si>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</si>
  <si>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</si>
  <si>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</si>
  <si>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</si>
  <si>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</si>
  <si>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</si>
  <si>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</si>
  <si>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</si>
  <si>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</si>
  <si>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</si>
  <si>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</si>
  <si>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</si>
  <si>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</si>
  <si>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</si>
  <si>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</si>
  <si>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</si>
  <si>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</si>
  <si>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</si>
  <si>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</si>
  <si>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</si>
  <si>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</si>
  <si>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</si>
  <si>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</si>
  <si>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</si>
  <si>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</si>
  <si>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</si>
  <si>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</si>
  <si>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</si>
  <si>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</si>
  <si>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</si>
  <si>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</si>
  <si>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</si>
  <si>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</si>
  <si>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</si>
  <si>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</si>
  <si>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</si>
  <si>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</si>
  <si>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</si>
  <si>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</si>
  <si>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</si>
  <si>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</si>
  <si>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</si>
  <si>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</si>
  <si>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</si>
  <si>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</si>
  <si>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</si>
  <si>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</si>
  <si>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</si>
  <si>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</si>
  <si>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</si>
  <si>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</si>
  <si>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</si>
  <si>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</si>
  <si>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</si>
  <si>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</si>
  <si>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</si>
  <si>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</si>
  <si>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</si>
  <si>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</si>
  <si>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</si>
  <si>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</si>
  <si>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</si>
  <si>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</si>
  <si>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</si>
  <si>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</si>
  <si>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</si>
  <si>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</si>
  <si>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</si>
  <si>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</si>
  <si>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</si>
  <si>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</si>
  <si>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</si>
  <si>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</si>
  <si>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</si>
  <si>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</si>
  <si>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</si>
  <si>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</si>
  <si>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</si>
  <si>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</si>
  <si>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</si>
  <si>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</si>
  <si>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</si>
  <si>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</si>
  <si>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</si>
  <si>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</si>
  <si>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</si>
  <si>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</si>
  <si>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</si>
  <si>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</si>
  <si>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</si>
  <si>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</si>
  <si>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</si>
  <si>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</si>
  <si>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</si>
  <si>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</si>
  <si>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</si>
  <si>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</si>
  <si>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</si>
  <si>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</si>
  <si>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</si>
  <si>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</si>
  <si>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</si>
  <si>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</si>
  <si>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</si>
  <si>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</si>
  <si>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</si>
  <si>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</si>
  <si>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</si>
  <si>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</si>
  <si>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</si>
  <si>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</si>
  <si>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</si>
  <si>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</si>
  <si>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</si>
  <si>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</si>
  <si>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</si>
  <si>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</si>
  <si>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</si>
  <si>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</si>
  <si>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</si>
  <si>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</si>
  <si>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</si>
  <si>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</si>
  <si>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</si>
  <si>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</si>
  <si>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</si>
  <si>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</si>
  <si>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</si>
  <si>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</si>
  <si>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</si>
  <si>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</si>
  <si>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</si>
  <si>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</si>
  <si>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</si>
  <si>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</si>
  <si>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</si>
  <si>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</si>
  <si>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</si>
  <si>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</si>
  <si>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</si>
  <si>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</si>
  <si>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</si>
  <si>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</si>
  <si>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</si>
  <si>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</si>
  <si>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</si>
  <si>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</si>
  <si>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</si>
  <si>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</si>
  <si>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</si>
  <si>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</si>
  <si>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</si>
  <si>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</si>
  <si>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</si>
  <si>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</si>
  <si>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</si>
  <si>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</si>
  <si>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</si>
  <si>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</si>
  <si>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</si>
  <si>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</si>
  <si>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</si>
  <si>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</si>
  <si>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</si>
  <si>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</si>
  <si>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</si>
  <si>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</si>
  <si>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</si>
  <si>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</si>
  <si>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</si>
  <si>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</si>
  <si>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</si>
  <si>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</si>
  <si>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</si>
  <si>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</si>
  <si>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</si>
  <si>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</si>
  <si>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</si>
  <si>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</si>
  <si>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</si>
  <si>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</si>
  <si>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</si>
  <si>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</si>
  <si>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</si>
  <si>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</si>
  <si>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</si>
  <si>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</si>
  <si>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</si>
  <si>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</si>
  <si>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</si>
  <si>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</si>
  <si>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</si>
  <si>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</si>
  <si>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</si>
  <si>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</si>
  <si>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</si>
  <si>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</si>
  <si>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</si>
  <si>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</si>
  <si>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</si>
  <si>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</si>
  <si>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</si>
  <si>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</si>
  <si>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</si>
  <si>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</si>
  <si>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</si>
  <si>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</si>
  <si>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</si>
  <si>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</si>
  <si>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</si>
  <si>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</si>
  <si>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</si>
  <si>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</si>
  <si>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</si>
  <si>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</si>
  <si>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</si>
  <si>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</si>
  <si>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</si>
  <si>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</si>
  <si>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</si>
  <si>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</si>
  <si>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</si>
  <si>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</si>
  <si>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</si>
  <si>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</si>
  <si>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</si>
  <si>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</si>
  <si>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</si>
  <si>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</si>
  <si>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</si>
  <si>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</si>
  <si>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</si>
  <si>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</si>
  <si>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</si>
  <si>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</si>
  <si>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</si>
  <si>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</si>
  <si>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</si>
  <si>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</si>
  <si>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</si>
  <si>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</si>
  <si>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</si>
  <si>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</si>
  <si>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</si>
  <si>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</si>
  <si>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</si>
  <si>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</si>
  <si>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</si>
  <si>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</si>
  <si>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</si>
  <si>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</si>
  <si>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</si>
  <si>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</si>
  <si>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</si>
  <si>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</si>
  <si>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</si>
  <si>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</si>
  <si>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</si>
  <si>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</si>
  <si>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</si>
  <si>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</si>
  <si>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</si>
  <si>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</si>
  <si>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</si>
  <si>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</si>
  <si>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</si>
  <si>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</si>
  <si>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</si>
  <si>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</si>
  <si>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</si>
  <si>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</si>
  <si>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</si>
  <si>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</si>
  <si>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</si>
  <si>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</si>
  <si>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</si>
  <si>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</si>
  <si>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</si>
  <si>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</si>
  <si>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</si>
  <si>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</si>
  <si>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</si>
  <si>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</si>
  <si>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</si>
  <si>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</si>
  <si>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</si>
  <si>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</si>
  <si>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</si>
  <si>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</si>
  <si>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</si>
  <si>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</si>
  <si>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</si>
  <si>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</si>
  <si>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</si>
  <si>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</si>
  <si>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</si>
  <si>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</si>
  <si>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</si>
  <si>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</si>
  <si>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</si>
  <si>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</si>
  <si>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</si>
  <si>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</si>
  <si>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</si>
  <si>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</si>
  <si>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</si>
  <si>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</si>
  <si>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</si>
  <si>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</si>
  <si>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</si>
  <si>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</si>
  <si>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</si>
  <si>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</si>
  <si>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</si>
  <si>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</si>
  <si>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</si>
  <si>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</si>
  <si>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</si>
  <si>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</si>
  <si>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</si>
  <si>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</si>
  <si>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</si>
  <si>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</si>
  <si>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</si>
  <si>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</si>
  <si>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</si>
  <si>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</si>
  <si>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</si>
  <si>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</si>
  <si>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</si>
  <si>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</si>
  <si>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</si>
  <si>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</si>
  <si>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</si>
  <si>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</si>
  <si>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</si>
  <si>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</si>
  <si>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</si>
  <si>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</si>
  <si>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</si>
  <si>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</si>
  <si>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</si>
  <si>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</si>
  <si>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</si>
  <si>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</si>
  <si>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</si>
  <si>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</si>
  <si>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</si>
  <si>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</si>
  <si>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</si>
  <si>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</si>
  <si>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</si>
  <si>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</si>
  <si>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</si>
  <si>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</si>
  <si>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</si>
  <si>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</si>
  <si>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</si>
  <si>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</si>
  <si>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</si>
  <si>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</si>
  <si>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</si>
  <si>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</si>
  <si>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</si>
  <si>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</si>
  <si>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</si>
  <si>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</si>
  <si>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</si>
  <si>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</si>
  <si>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</si>
  <si>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</si>
  <si>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</si>
  <si>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</si>
  <si>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</si>
  <si>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</si>
  <si>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</si>
  <si>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</si>
  <si>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</si>
  <si>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</si>
  <si>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</si>
  <si>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</si>
  <si>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</si>
  <si>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</si>
  <si>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</si>
  <si>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</si>
  <si>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</si>
  <si>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</si>
  <si>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</si>
  <si>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</si>
  <si>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</si>
  <si>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</si>
  <si>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</si>
  <si>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</si>
  <si>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</si>
  <si>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</si>
  <si>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</si>
  <si>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</si>
  <si>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</si>
  <si>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</si>
  <si>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</si>
  <si>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</si>
  <si>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</si>
  <si>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</si>
  <si>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</si>
  <si>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</si>
  <si>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</si>
  <si>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</si>
  <si>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</si>
  <si>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</si>
  <si>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</si>
  <si>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</si>
  <si>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</si>
  <si>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</si>
  <si>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</si>
  <si>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</si>
  <si>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</si>
  <si>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</si>
  <si>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</si>
  <si>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</si>
  <si>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</si>
  <si>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</si>
  <si>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</si>
  <si>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</si>
  <si>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</si>
  <si>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</si>
  <si>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</si>
  <si>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</si>
  <si>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</si>
  <si>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</si>
  <si>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</si>
  <si>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</si>
  <si>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</si>
  <si>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</si>
  <si>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</si>
  <si>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</si>
  <si>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</si>
  <si>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</si>
  <si>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</si>
  <si>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</si>
  <si>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</si>
  <si>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</si>
  <si>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</si>
  <si>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</si>
  <si>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</si>
  <si>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</si>
  <si>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</si>
  <si>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</si>
  <si>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</si>
  <si>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</si>
  <si>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</si>
  <si>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</si>
  <si>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</si>
  <si>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</si>
  <si>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</si>
  <si>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</si>
  <si>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</si>
  <si>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</si>
  <si>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</si>
  <si>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</si>
  <si>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</si>
  <si>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</si>
  <si>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</si>
  <si>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</si>
  <si>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</si>
  <si>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</si>
  <si>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</si>
  <si>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</si>
  <si>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</si>
  <si>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</si>
  <si>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</si>
  <si>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</si>
  <si>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</si>
  <si>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</si>
  <si>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</si>
  <si>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</si>
  <si>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</si>
  <si>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</si>
  <si>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</si>
  <si>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</si>
  <si>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</si>
  <si>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</si>
  <si>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</si>
  <si>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</si>
  <si>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</si>
  <si>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</si>
  <si>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</si>
  <si>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</si>
  <si>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</si>
  <si>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</si>
  <si>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</si>
  <si>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</si>
  <si>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</si>
  <si>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</si>
  <si>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</si>
  <si>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</si>
  <si>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</si>
  <si>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</si>
  <si>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</si>
  <si>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</si>
  <si>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</si>
  <si>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</si>
  <si>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</si>
  <si>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</si>
  <si>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</si>
  <si>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</si>
  <si>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</si>
  <si>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</si>
  <si>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</si>
  <si>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</si>
  <si>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</si>
  <si>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</si>
  <si>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</si>
  <si>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</si>
  <si>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</si>
  <si>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</si>
  <si>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</si>
  <si>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</si>
  <si>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</si>
  <si>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</si>
  <si>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</si>
  <si>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</si>
  <si>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</si>
  <si>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</si>
  <si>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</si>
  <si>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</si>
  <si>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</si>
  <si>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</si>
  <si>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</si>
  <si>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</si>
  <si>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</si>
  <si>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</si>
  <si>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</si>
  <si>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</si>
  <si>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</si>
  <si>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</si>
  <si>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</si>
  <si>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</si>
  <si>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</si>
  <si>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</si>
  <si>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</si>
  <si>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</si>
  <si>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</si>
  <si>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</si>
  <si>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</si>
  <si>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</si>
  <si>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</si>
  <si>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</si>
  <si>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</si>
  <si>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</si>
  <si>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</si>
  <si>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</si>
  <si>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</si>
  <si>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</si>
  <si>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</si>
  <si>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</si>
  <si>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</si>
  <si>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</si>
  <si>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</si>
  <si>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</si>
  <si>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</si>
  <si>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</si>
  <si>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</si>
  <si>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</si>
  <si>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</si>
  <si>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</si>
  <si>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</si>
  <si>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</si>
  <si>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</si>
  <si>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</si>
  <si>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</si>
  <si>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</si>
  <si>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</si>
  <si>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</si>
  <si>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</si>
  <si>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</si>
  <si>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</si>
  <si>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</si>
  <si>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</si>
  <si>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</si>
  <si>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</si>
  <si>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</si>
  <si>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</si>
  <si>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</si>
  <si>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</si>
  <si>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</si>
  <si>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</si>
  <si>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</si>
  <si>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</si>
  <si>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</si>
  <si>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</si>
  <si>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</si>
  <si>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</si>
  <si>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</si>
  <si>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</si>
  <si>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</si>
  <si>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</si>
  <si>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</si>
  <si>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</si>
  <si>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</si>
  <si>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</si>
  <si>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</si>
  <si>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</si>
  <si>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</si>
  <si>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</si>
  <si>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</si>
  <si>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</si>
  <si>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</si>
  <si>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</si>
  <si>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</si>
  <si>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</si>
  <si>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</si>
  <si>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</si>
  <si>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</si>
  <si>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</si>
  <si>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</si>
  <si>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</si>
  <si>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</si>
  <si>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</si>
  <si>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</si>
  <si>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</si>
  <si>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</si>
  <si>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</si>
  <si>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</si>
  <si>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</si>
  <si>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</si>
  <si>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</si>
  <si>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</si>
  <si>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</si>
  <si>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</si>
  <si>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</si>
  <si>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</si>
  <si>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</si>
  <si>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</si>
  <si>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</si>
  <si>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</si>
  <si>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</si>
  <si>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</si>
  <si>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</si>
  <si>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</si>
  <si>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</si>
  <si>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</si>
  <si>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</si>
  <si>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</si>
  <si>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</si>
  <si>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</si>
  <si>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</si>
  <si>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</si>
  <si>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</si>
  <si>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</si>
  <si>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</si>
  <si>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</si>
  <si>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</si>
  <si>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</si>
  <si>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</si>
  <si>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</si>
  <si>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</si>
  <si>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</si>
  <si>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</si>
  <si>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</si>
  <si>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</si>
  <si>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</si>
  <si>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</si>
  <si>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</si>
  <si>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</si>
  <si>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</si>
  <si>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</si>
  <si>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</si>
  <si>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</si>
  <si>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</si>
  <si>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</si>
  <si>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</si>
  <si>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</si>
  <si>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</si>
  <si>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</si>
  <si>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</si>
  <si>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</si>
  <si>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</si>
  <si>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</si>
  <si>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</si>
  <si>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</si>
  <si>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</si>
  <si>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</si>
  <si>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</si>
  <si>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</si>
  <si>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</si>
  <si>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</si>
  <si>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</si>
  <si>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</si>
  <si>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</si>
  <si>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</si>
  <si>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</si>
  <si>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</si>
  <si>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</si>
  <si>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</si>
  <si>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</si>
  <si>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</si>
  <si>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</si>
  <si>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</si>
  <si>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</si>
  <si>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</si>
  <si>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</si>
  <si>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</si>
  <si>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</si>
  <si>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</si>
  <si>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</si>
  <si>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</si>
  <si>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</si>
  <si>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</si>
  <si>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</si>
  <si>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</si>
  <si>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</si>
  <si>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</si>
  <si>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</si>
  <si>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</si>
  <si>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</si>
  <si>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</si>
  <si>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</si>
  <si>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</si>
  <si>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</si>
  <si>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</si>
  <si>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</si>
  <si>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</si>
  <si>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</si>
  <si>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</si>
  <si>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</si>
  <si>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</si>
  <si>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</si>
  <si>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</si>
  <si>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</si>
  <si>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</si>
  <si>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</si>
  <si>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</si>
  <si>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</si>
  <si>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</si>
  <si>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</si>
  <si>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</si>
  <si>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</si>
  <si>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</si>
  <si>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</si>
  <si>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</si>
  <si>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</si>
  <si>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</si>
  <si>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</si>
  <si>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</si>
  <si>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</si>
  <si>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</si>
  <si>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</si>
  <si>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</si>
  <si>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</si>
  <si>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</si>
  <si>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</si>
  <si>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</si>
  <si>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</si>
  <si>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</si>
  <si>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</si>
  <si>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</si>
  <si>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</si>
  <si>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</si>
  <si>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</si>
  <si>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</si>
  <si>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</si>
  <si>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</si>
  <si>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</si>
  <si>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</si>
  <si>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</si>
  <si>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</si>
  <si>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</si>
  <si>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</si>
  <si>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</si>
  <si>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</si>
  <si>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</si>
  <si>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</si>
  <si>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</si>
  <si>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</si>
  <si>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</si>
  <si>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</si>
  <si>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</si>
  <si>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</si>
  <si>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</si>
  <si>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</si>
  <si>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</si>
  <si>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</si>
  <si>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</si>
  <si>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</si>
  <si>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</si>
  <si>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</si>
  <si>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</si>
  <si>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</si>
  <si>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</si>
  <si>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</si>
  <si>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</si>
  <si>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</si>
  <si>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</si>
  <si>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</si>
  <si>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</si>
  <si>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</si>
  <si>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</si>
  <si>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</si>
  <si>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</si>
  <si>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</si>
  <si>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</si>
  <si>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</si>
  <si>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</si>
  <si>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</si>
  <si>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</si>
  <si>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</si>
  <si>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</si>
  <si>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</si>
  <si>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</si>
  <si>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</si>
  <si>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</si>
  <si>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</si>
  <si>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</si>
  <si>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</si>
  <si>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</si>
  <si>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</si>
  <si>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</si>
  <si>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</si>
  <si>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</si>
  <si>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</si>
  <si>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</si>
  <si>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</si>
  <si>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</si>
  <si>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</si>
  <si>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</si>
  <si>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</si>
  <si>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</si>
  <si>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</si>
  <si>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</si>
  <si>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</si>
  <si>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</si>
  <si>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</si>
  <si>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</si>
  <si>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</si>
  <si>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</si>
  <si>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</si>
  <si>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</si>
  <si>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</si>
  <si>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</si>
  <si>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</si>
  <si>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</si>
  <si>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</si>
  <si>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</si>
  <si>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</si>
  <si>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</si>
  <si>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</si>
  <si>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</si>
  <si>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</si>
  <si>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</si>
  <si>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</si>
  <si>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</si>
  <si>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</si>
  <si>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</si>
  <si>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</si>
  <si>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</si>
  <si>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</si>
  <si>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</si>
  <si>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</si>
  <si>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</si>
  <si>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</si>
  <si>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</si>
  <si>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</si>
  <si>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</si>
  <si>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</si>
  <si>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</si>
  <si>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</si>
  <si>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</si>
  <si>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</si>
  <si>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</si>
  <si>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</si>
  <si>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</si>
  <si>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</si>
  <si>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</si>
  <si>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</si>
  <si>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</si>
  <si>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</si>
  <si>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</si>
  <si>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</si>
  <si>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</si>
  <si>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</si>
  <si>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</si>
  <si>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</si>
  <si>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</si>
  <si>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</si>
  <si>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</si>
  <si>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</si>
  <si>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</si>
  <si>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</si>
  <si>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</si>
  <si>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</si>
  <si>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</si>
  <si>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</si>
  <si>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</si>
  <si>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</si>
  <si>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</si>
  <si>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</si>
  <si>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</si>
  <si>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</si>
  <si>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</si>
  <si>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</si>
  <si>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</si>
  <si>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</si>
  <si>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</si>
  <si>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</si>
  <si>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</si>
  <si>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</si>
  <si>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</si>
  <si>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</si>
  <si>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</si>
  <si>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</si>
  <si>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</si>
  <si>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</si>
  <si>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</si>
  <si>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</si>
  <si>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</si>
  <si>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</si>
  <si>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</si>
  <si>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</si>
  <si>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</si>
  <si>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</si>
  <si>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</si>
  <si>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</si>
  <si>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</si>
  <si>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</si>
  <si>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</si>
  <si>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</si>
  <si>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</si>
  <si>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</si>
  <si>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</si>
  <si>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</si>
  <si>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</si>
  <si>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</si>
  <si>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</si>
  <si>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</si>
  <si>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</si>
  <si>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</si>
  <si>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</si>
  <si>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</si>
  <si>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</si>
  <si>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</si>
  <si>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</si>
  <si>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</si>
  <si>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</si>
  <si>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</si>
  <si>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</si>
  <si>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</si>
  <si>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</si>
  <si>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</si>
  <si>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</si>
  <si>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</si>
  <si>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</si>
  <si>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</si>
  <si>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</si>
  <si>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</si>
  <si>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</si>
  <si>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</si>
  <si>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</si>
  <si>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</si>
  <si>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</si>
  <si>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</si>
  <si>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</si>
  <si>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</si>
  <si>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</si>
  <si>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</si>
  <si>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</si>
  <si>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</si>
  <si>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</si>
  <si>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</si>
  <si>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</si>
  <si>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</si>
  <si>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</si>
  <si>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</si>
  <si>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</si>
  <si>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</si>
  <si>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</si>
  <si>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</si>
  <si>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</si>
  <si>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</si>
  <si>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</si>
  <si>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</si>
  <si>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</si>
  <si>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</si>
  <si>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</si>
  <si>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</si>
  <si>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</si>
  <si>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</si>
  <si>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</si>
  <si>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</si>
  <si>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</si>
  <si>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</si>
  <si>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</si>
  <si>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</si>
  <si>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</si>
  <si>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</si>
  <si>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</si>
  <si>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</si>
  <si>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</si>
  <si>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</si>
  <si>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</si>
  <si>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</si>
  <si>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</si>
  <si>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</si>
  <si>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</si>
  <si>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</si>
  <si>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</si>
  <si>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</si>
  <si>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</si>
  <si>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</si>
  <si>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</si>
  <si>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</si>
  <si>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</si>
  <si>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</si>
  <si>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</si>
  <si>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</si>
  <si>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</si>
  <si>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</si>
  <si>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</si>
  <si>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</si>
  <si>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</si>
  <si>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</si>
  <si>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</si>
  <si>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</si>
  <si>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</si>
  <si>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</si>
  <si>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</si>
  <si>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</si>
  <si>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</si>
  <si>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</si>
  <si>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</si>
  <si>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</si>
  <si>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</si>
  <si>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</si>
  <si>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</si>
  <si>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</si>
  <si>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</si>
  <si>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</si>
  <si>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</si>
  <si>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</si>
  <si>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</si>
  <si>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</si>
  <si>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</si>
  <si>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</si>
  <si>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</si>
  <si>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</si>
  <si>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</si>
  <si>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</si>
  <si>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</si>
  <si>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</si>
  <si>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</si>
  <si>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</si>
  <si>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</si>
  <si>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</si>
  <si>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</si>
  <si>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</si>
  <si>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</si>
  <si>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</si>
  <si>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</si>
  <si>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</si>
  <si>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</si>
  <si>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</si>
  <si>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</si>
  <si>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</si>
  <si>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</si>
  <si>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</si>
  <si>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</si>
  <si>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</si>
  <si>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</si>
  <si>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</si>
  <si>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</si>
  <si>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</si>
  <si>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</si>
  <si>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</si>
  <si>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</si>
  <si>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</si>
  <si>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</si>
  <si>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</si>
  <si>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</si>
  <si>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</si>
  <si>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</si>
  <si>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</si>
  <si>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</si>
  <si>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</si>
  <si>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</si>
  <si>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</si>
  <si>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</si>
  <si>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</si>
  <si>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</si>
  <si>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</si>
  <si>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</si>
  <si>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</si>
  <si>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</si>
  <si>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</si>
  <si>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</si>
  <si>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</si>
  <si>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</si>
  <si>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</si>
  <si>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</si>
  <si>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</si>
  <si>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</si>
  <si>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</si>
  <si>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</si>
  <si>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</si>
  <si>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</si>
  <si>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</si>
  <si>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</si>
  <si>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</si>
  <si>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</si>
  <si>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</si>
  <si>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</si>
  <si>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</si>
  <si>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</si>
  <si>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</si>
  <si>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</si>
  <si>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</si>
  <si>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</si>
  <si>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</si>
  <si>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</si>
  <si>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</si>
  <si>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</si>
  <si>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</si>
  <si>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</si>
  <si>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</si>
  <si>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</si>
  <si>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</si>
  <si>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</si>
  <si>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</si>
  <si>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</si>
  <si>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</si>
  <si>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</si>
  <si>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</si>
  <si>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</si>
  <si>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</si>
  <si>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</si>
  <si>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</si>
  <si>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</si>
  <si>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</si>
  <si>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</si>
  <si>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</si>
  <si>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</si>
  <si>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</si>
  <si>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</si>
  <si>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</si>
  <si>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</si>
  <si>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</si>
  <si>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</si>
  <si>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</si>
  <si>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</si>
  <si>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</si>
  <si>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</si>
  <si>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</si>
  <si>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</si>
  <si>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</si>
  <si>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</si>
  <si>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</si>
  <si>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</si>
  <si>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</si>
  <si>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</si>
  <si>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</si>
  <si>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</si>
  <si>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</si>
  <si>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</si>
  <si>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</si>
  <si>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</si>
  <si>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</si>
  <si>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</si>
  <si>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</si>
  <si>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</si>
  <si>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</si>
  <si>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</si>
  <si>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</si>
  <si>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</si>
  <si>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</si>
  <si>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</si>
  <si>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</si>
  <si>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</si>
  <si>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</si>
  <si>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</si>
  <si>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</si>
  <si>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</si>
  <si>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</si>
  <si>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</si>
  <si>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</si>
  <si>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</si>
  <si>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</si>
  <si>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</si>
  <si>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</si>
  <si>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</si>
  <si>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</si>
  <si>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</si>
  <si>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</si>
  <si>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</si>
  <si>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</si>
  <si>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</si>
  <si>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</si>
  <si>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</si>
  <si>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</si>
  <si>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</si>
  <si>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</si>
  <si>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</si>
  <si>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</si>
  <si>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</si>
  <si>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</si>
  <si>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</si>
  <si>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</si>
  <si>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</si>
  <si>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</si>
  <si>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</si>
  <si>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</si>
  <si>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</si>
  <si>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</si>
  <si>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</si>
  <si>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</si>
  <si>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</si>
  <si>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</si>
  <si>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</si>
  <si>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</si>
  <si>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</si>
  <si>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</si>
  <si>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</si>
  <si>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</si>
  <si>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</si>
  <si>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</si>
  <si>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</si>
  <si>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</si>
  <si>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</si>
  <si>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</si>
  <si>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</si>
  <si>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</si>
  <si>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</si>
  <si>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</si>
  <si>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</si>
  <si>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</si>
  <si>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</si>
  <si>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</si>
  <si>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</si>
  <si>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</si>
  <si>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</si>
  <si>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</si>
  <si>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</si>
  <si>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</si>
  <si>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</si>
  <si>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</si>
  <si>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</si>
  <si>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</si>
  <si>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</si>
  <si>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</si>
  <si>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</si>
  <si>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</si>
  <si>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</si>
  <si>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</si>
  <si>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</si>
  <si>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</si>
  <si>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</si>
  <si>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</si>
  <si>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</si>
  <si>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</si>
  <si>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</si>
  <si>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</si>
  <si>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</si>
  <si>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</si>
  <si>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</si>
  <si>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</si>
  <si>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</si>
  <si>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</si>
  <si>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</si>
  <si>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</si>
  <si>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</si>
  <si>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</si>
  <si>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</si>
  <si>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</si>
  <si>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</si>
  <si>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</si>
  <si>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</si>
  <si>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</si>
  <si>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</si>
  <si>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</si>
  <si>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</si>
  <si>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</si>
  <si>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</si>
  <si>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</si>
  <si>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</si>
  <si>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</si>
  <si>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</si>
  <si>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</si>
  <si>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</si>
  <si>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</si>
  <si>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</si>
  <si>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</si>
  <si>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</si>
  <si>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</si>
  <si>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</si>
  <si>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</si>
  <si>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</si>
  <si>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</si>
  <si>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</si>
  <si>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</si>
  <si>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</si>
  <si>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</si>
  <si>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</si>
  <si>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</si>
  <si>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</si>
  <si>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</si>
  <si>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</si>
  <si>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</si>
  <si>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</si>
  <si>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</si>
  <si>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</si>
  <si>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</si>
  <si>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</si>
  <si>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</si>
  <si>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</si>
  <si>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</si>
  <si>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</si>
  <si>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</si>
  <si>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</si>
  <si>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</si>
  <si>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</si>
  <si>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</si>
  <si>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</si>
  <si>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</si>
  <si>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</si>
  <si>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</si>
  <si>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</si>
  <si>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</si>
  <si>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</si>
  <si>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</si>
  <si>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</si>
  <si>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</si>
  <si>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</si>
  <si>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</si>
  <si>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</si>
  <si>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</si>
  <si>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</si>
  <si>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</si>
  <si>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</si>
  <si>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</si>
  <si>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</si>
  <si>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</si>
  <si>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</si>
  <si>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</si>
  <si>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</si>
  <si>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</si>
  <si>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</si>
  <si>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</si>
  <si>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</si>
  <si>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</si>
  <si>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</si>
  <si>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</si>
  <si>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</si>
  <si>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</si>
  <si>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</si>
  <si>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</si>
  <si>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</si>
  <si>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</si>
  <si>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</si>
  <si>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</si>
  <si>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</si>
  <si>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</si>
  <si>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</si>
  <si>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</si>
  <si>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</si>
  <si>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</si>
  <si>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</si>
  <si>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</si>
  <si>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</si>
  <si>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</si>
  <si>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</si>
  <si>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</si>
  <si>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</si>
  <si>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</si>
  <si>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</si>
  <si>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</si>
  <si>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</si>
  <si>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</si>
  <si>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</si>
  <si>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</si>
  <si>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</si>
  <si>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</si>
  <si>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</si>
  <si>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</si>
  <si>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</si>
  <si>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</si>
  <si>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</si>
  <si>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</si>
  <si>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</si>
  <si>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</si>
  <si>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</si>
  <si>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</si>
  <si>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</si>
  <si>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</si>
  <si>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</si>
  <si>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</si>
  <si>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</si>
  <si>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</si>
  <si>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</si>
  <si>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</si>
  <si>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</si>
  <si>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</si>
  <si>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</si>
  <si>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</si>
  <si>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</si>
  <si>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</si>
  <si>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</si>
  <si>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</si>
  <si>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</si>
  <si>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</si>
  <si>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</si>
  <si>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</si>
  <si>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</si>
  <si>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</si>
  <si>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</si>
  <si>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</si>
  <si>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</si>
  <si>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</si>
  <si>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</si>
  <si>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</si>
  <si>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</si>
  <si>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</si>
  <si>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</si>
  <si>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</si>
  <si>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</si>
  <si>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</si>
  <si>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</si>
  <si>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</si>
  <si>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</si>
  <si>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</si>
  <si>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</si>
  <si>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</si>
  <si>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</si>
  <si>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</si>
  <si>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</si>
  <si>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</si>
  <si>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</si>
  <si>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</si>
  <si>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</si>
  <si>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</si>
  <si>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</si>
  <si>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</si>
  <si>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</si>
  <si>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</si>
  <si>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</si>
  <si>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</si>
  <si>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</si>
  <si>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</si>
  <si>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</si>
  <si>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</si>
  <si>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</si>
  <si>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</si>
  <si>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</si>
  <si>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</si>
  <si>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</si>
  <si>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</si>
  <si>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</si>
  <si>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</si>
  <si>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</si>
  <si>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</si>
  <si>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</si>
  <si>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</si>
  <si>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</si>
  <si>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</si>
  <si>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</si>
  <si>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</si>
  <si>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</si>
  <si>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</si>
  <si>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</si>
  <si>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</si>
  <si>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</si>
  <si>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</si>
  <si>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</si>
  <si>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</si>
  <si>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</si>
  <si>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</si>
  <si>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</si>
  <si>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</si>
  <si>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</si>
  <si>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</si>
  <si>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</si>
  <si>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</si>
  <si>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</si>
  <si>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</si>
  <si>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</si>
  <si>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</si>
  <si>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</si>
  <si>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</si>
  <si>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</si>
  <si>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</si>
  <si>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</si>
  <si>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</si>
  <si>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</si>
  <si>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</si>
  <si>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</si>
  <si>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</si>
  <si>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</si>
  <si>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</si>
  <si>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</si>
  <si>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</si>
  <si>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</si>
  <si>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</si>
  <si>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</si>
  <si>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</si>
  <si>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</si>
  <si>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</si>
  <si>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</si>
  <si>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</si>
  <si>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</si>
  <si>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</si>
  <si>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</si>
  <si>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</si>
  <si>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</si>
  <si>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</si>
  <si>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</si>
  <si>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</si>
  <si>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</si>
  <si>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</si>
  <si>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</si>
  <si>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</si>
  <si>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</si>
  <si>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</si>
  <si>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</si>
  <si>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</si>
  <si>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</si>
  <si>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</si>
  <si>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</si>
  <si>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</si>
  <si>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</si>
  <si>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</si>
  <si>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</si>
  <si>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</si>
  <si>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</si>
  <si>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</si>
  <si>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</si>
  <si>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</si>
  <si>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</si>
  <si>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</si>
  <si>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</si>
  <si>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</si>
  <si>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</si>
  <si>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</si>
  <si>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</si>
  <si>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</si>
  <si>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</si>
  <si>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</si>
  <si>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</si>
  <si>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</si>
  <si>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</si>
  <si>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</si>
  <si>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</si>
  <si>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</si>
  <si>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</si>
  <si>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</si>
  <si>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</si>
  <si>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</si>
  <si>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</si>
  <si>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</si>
  <si>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</si>
  <si>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</si>
  <si>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</si>
  <si>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</si>
  <si>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</si>
  <si>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</si>
  <si>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</si>
  <si>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</si>
  <si>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</si>
  <si>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</si>
  <si>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</si>
  <si>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</si>
  <si>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</si>
  <si>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</si>
  <si>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</si>
  <si>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</si>
  <si>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</si>
  <si>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</si>
  <si>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</si>
  <si>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</si>
  <si>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</si>
  <si>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</si>
  <si>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</si>
  <si>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</si>
  <si>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</si>
  <si>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</si>
  <si>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</si>
  <si>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</si>
  <si>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</si>
  <si>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</si>
  <si>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</si>
  <si>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</si>
  <si>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</si>
  <si>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</si>
  <si>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</si>
  <si>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</si>
  <si>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</si>
  <si>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</si>
  <si>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</si>
  <si>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</si>
  <si>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</si>
  <si>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</si>
  <si>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</si>
  <si>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</si>
  <si>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</si>
  <si>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</si>
  <si>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</si>
  <si>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</si>
  <si>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</si>
  <si>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</si>
  <si>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</si>
  <si>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</si>
  <si>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</si>
  <si>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</si>
  <si>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</si>
  <si>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</si>
  <si>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</si>
  <si>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</si>
  <si>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</si>
  <si>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</si>
  <si>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</si>
  <si>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</si>
  <si>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</si>
  <si>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</si>
  <si>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</si>
  <si>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</si>
  <si>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</si>
  <si>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</si>
  <si>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</si>
  <si>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</si>
  <si>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</si>
  <si>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</si>
  <si>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</si>
  <si>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</si>
  <si>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</si>
  <si>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</si>
  <si>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</si>
  <si>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</si>
  <si>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</si>
  <si>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</si>
  <si>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</si>
  <si>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</si>
  <si>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</si>
  <si>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</si>
  <si>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</si>
  <si>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</si>
  <si>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</si>
  <si>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</si>
  <si>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</si>
  <si>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</si>
  <si>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</si>
  <si>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</si>
  <si>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</si>
  <si>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</si>
  <si>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</si>
  <si>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</si>
  <si>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</si>
  <si>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</si>
  <si>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</si>
  <si>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</si>
  <si>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</si>
  <si>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</si>
  <si>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</si>
  <si>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</si>
  <si>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</si>
  <si>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</si>
  <si>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</si>
  <si>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</si>
  <si>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</si>
  <si>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</si>
  <si>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</si>
  <si>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</si>
  <si>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</si>
  <si>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</si>
  <si>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</si>
  <si>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</si>
  <si>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</si>
  <si>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</si>
  <si>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</si>
  <si>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</si>
  <si>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</si>
  <si>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</si>
  <si>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</si>
  <si>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</si>
  <si>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</si>
  <si>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</si>
  <si>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</si>
  <si>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</si>
  <si>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</si>
  <si>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</si>
  <si>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</si>
  <si>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</si>
  <si>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</si>
  <si>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</si>
  <si>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</si>
  <si>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</si>
  <si>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</si>
  <si>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</si>
  <si>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</si>
  <si>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</si>
  <si>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</si>
  <si>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</si>
  <si>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</si>
  <si>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</si>
  <si>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</si>
  <si>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</si>
  <si>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</si>
  <si>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</si>
  <si>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</si>
  <si>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</si>
  <si>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</si>
  <si>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</si>
  <si>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</si>
  <si>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</si>
  <si>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</si>
  <si>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</si>
  <si>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</si>
  <si>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</si>
  <si>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</si>
  <si>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</si>
  <si>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</si>
  <si>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</si>
  <si>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</si>
  <si>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</si>
  <si>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</si>
  <si>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</si>
  <si>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</si>
  <si>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</si>
  <si>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</si>
  <si>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</si>
  <si>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</si>
  <si>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</si>
  <si>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</si>
  <si>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</si>
  <si>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</si>
  <si>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</si>
  <si>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</si>
  <si>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</si>
  <si>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</si>
  <si>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</si>
  <si>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</si>
  <si>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</si>
  <si>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</si>
  <si>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</si>
  <si>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</si>
  <si>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</si>
  <si>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</si>
  <si>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</si>
  <si>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</si>
  <si>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</si>
  <si>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</si>
  <si>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</si>
  <si>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</si>
  <si>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</si>
  <si>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</si>
  <si>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</si>
  <si>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</si>
  <si>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</si>
  <si>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</si>
  <si>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</si>
  <si>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</si>
  <si>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</si>
  <si>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</si>
  <si>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</si>
  <si>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</si>
  <si>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</si>
  <si>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</si>
  <si>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</si>
  <si>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</si>
  <si>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</si>
  <si>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</si>
  <si>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</si>
  <si>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</si>
  <si>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</si>
  <si>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</si>
  <si>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</si>
  <si>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</si>
  <si>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</si>
  <si>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</si>
  <si>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</si>
  <si>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</si>
  <si>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</si>
  <si>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</si>
  <si>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</si>
  <si>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</si>
  <si>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</si>
  <si>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</si>
  <si>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</si>
  <si>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</si>
  <si>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</si>
  <si>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</si>
  <si>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</si>
  <si>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</si>
  <si>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</si>
  <si>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</si>
  <si>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</si>
  <si>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</si>
  <si>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</si>
  <si>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</si>
  <si>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</si>
  <si>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</si>
  <si>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</si>
  <si>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</si>
  <si>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</si>
  <si>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</si>
  <si>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</si>
  <si>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</si>
  <si>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</si>
  <si>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</si>
  <si>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</si>
  <si>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</si>
  <si>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</si>
  <si>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</si>
  <si>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</si>
  <si>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</si>
  <si>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</si>
  <si>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</si>
  <si>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</si>
  <si>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</si>
  <si>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</si>
  <si>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</si>
  <si>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</si>
  <si>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</si>
  <si>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</si>
  <si>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</si>
  <si>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</si>
  <si>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</si>
  <si>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</si>
  <si>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</si>
  <si>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</si>
  <si>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</si>
  <si>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</si>
  <si>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</si>
  <si>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</si>
  <si>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</si>
  <si>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</si>
  <si>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</si>
  <si>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</si>
  <si>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</si>
  <si>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</si>
  <si>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</si>
  <si>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</si>
  <si>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</si>
  <si>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</si>
  <si>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</si>
  <si>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</si>
  <si>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</si>
  <si>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</si>
  <si>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</si>
  <si>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</si>
  <si>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</si>
  <si>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</si>
  <si>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</si>
  <si>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</si>
  <si>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</si>
  <si>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</si>
  <si>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</si>
  <si>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</si>
  <si>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</si>
  <si>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</si>
  <si>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</si>
  <si>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</si>
  <si>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</si>
  <si>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</si>
  <si>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</si>
  <si>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</si>
  <si>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</si>
  <si>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</si>
  <si>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</si>
  <si>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</si>
  <si>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</si>
  <si>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</si>
  <si>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</si>
  <si>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</si>
  <si>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</si>
  <si>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</si>
  <si>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</si>
  <si>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</si>
  <si>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</si>
  <si>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</si>
  <si>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</si>
  <si>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</si>
  <si>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</si>
  <si>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</si>
  <si>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</si>
  <si>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</si>
  <si>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</si>
  <si>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</si>
  <si>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</si>
  <si>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</si>
  <si>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</si>
  <si>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</si>
  <si>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</si>
  <si>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</si>
  <si>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</si>
  <si>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</si>
  <si>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</si>
  <si>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</si>
  <si>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</si>
  <si>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</si>
  <si>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</si>
  <si>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</si>
  <si>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</si>
  <si>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</si>
  <si>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</si>
  <si>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</si>
  <si>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</si>
  <si>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</si>
  <si>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</si>
  <si>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</si>
  <si>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</si>
  <si>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</si>
  <si>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</si>
  <si>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</si>
  <si>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</si>
  <si>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</si>
  <si>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</si>
  <si>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</si>
  <si>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</si>
  <si>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</si>
  <si>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</si>
  <si>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</si>
  <si>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</si>
  <si>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</si>
  <si>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</si>
  <si>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</si>
  <si>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</si>
  <si>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</si>
  <si>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</si>
  <si>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</si>
  <si>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</si>
  <si>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</si>
  <si>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</si>
  <si>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</si>
  <si>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</si>
  <si>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</si>
  <si>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</si>
  <si>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</si>
  <si>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</si>
  <si>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</si>
  <si>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</si>
  <si>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</si>
  <si>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</si>
  <si>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</si>
  <si>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</si>
  <si>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</si>
  <si>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</si>
  <si>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</si>
  <si>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</si>
  <si>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</si>
  <si>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</si>
  <si>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</si>
  <si>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</si>
  <si>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</si>
  <si>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</si>
  <si>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</si>
  <si>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</si>
  <si>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</si>
  <si>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</si>
  <si>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</si>
  <si>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</si>
  <si>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</si>
  <si>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</si>
  <si>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</si>
  <si>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</si>
  <si>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</si>
  <si>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</si>
  <si>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</si>
  <si>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</si>
  <si>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</si>
  <si>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</si>
  <si>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</si>
  <si>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</si>
  <si>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</si>
  <si>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</si>
  <si>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</si>
  <si>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</si>
  <si>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</si>
  <si>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</si>
  <si>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</si>
  <si>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</si>
  <si>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</si>
  <si>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</si>
  <si>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</si>
  <si>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</si>
  <si>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</si>
  <si>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</si>
  <si>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</si>
  <si>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</si>
  <si>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</si>
  <si>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</si>
  <si>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</si>
  <si>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</si>
  <si>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</si>
  <si>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</si>
  <si>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</si>
  <si>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</si>
  <si>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</si>
  <si>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</si>
  <si>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</si>
  <si>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</si>
  <si>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</si>
  <si>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</si>
  <si>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</si>
  <si>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</si>
  <si>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</si>
  <si>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</si>
  <si>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</si>
  <si>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</si>
  <si>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</si>
  <si>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</si>
  <si>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</si>
  <si>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</si>
  <si>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</si>
  <si>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</si>
  <si>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</si>
  <si>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</si>
  <si>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</si>
  <si>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</si>
  <si>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</si>
  <si>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</si>
  <si>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</si>
  <si>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</si>
  <si>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</si>
  <si>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</si>
  <si>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</si>
  <si>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</si>
  <si>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</si>
  <si>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</si>
  <si>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</si>
  <si>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</si>
  <si>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</si>
  <si>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</si>
  <si>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</si>
  <si>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</si>
  <si>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</si>
  <si>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</si>
  <si>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</si>
  <si>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</si>
  <si>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</si>
  <si>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</si>
  <si>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</si>
  <si>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</si>
  <si>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</si>
  <si>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</si>
  <si>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</si>
  <si>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</si>
  <si>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</si>
  <si>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</si>
  <si>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</si>
  <si>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</si>
  <si>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</si>
  <si>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</si>
  <si>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</si>
  <si>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</si>
  <si>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</si>
  <si>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</si>
  <si>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</si>
  <si>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</si>
  <si>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</si>
  <si>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</si>
  <si>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</si>
  <si>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</si>
  <si>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</si>
  <si>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</si>
  <si>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</si>
  <si>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</si>
  <si>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</si>
  <si>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</si>
  <si>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</si>
  <si>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</si>
  <si>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</si>
  <si>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</si>
  <si>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</si>
  <si>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</si>
  <si>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</si>
  <si>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</si>
  <si>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</si>
  <si>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</si>
  <si>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</si>
  <si>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</si>
  <si>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</si>
  <si>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</si>
  <si>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</si>
  <si>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</si>
  <si>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</si>
  <si>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</si>
  <si>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</si>
  <si>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</si>
  <si>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</si>
  <si>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</si>
  <si>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</si>
  <si>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</si>
  <si>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</si>
  <si>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</si>
  <si>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</si>
  <si>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</si>
  <si>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</si>
  <si>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</si>
  <si>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</si>
  <si>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</si>
  <si>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</si>
  <si>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</si>
  <si>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</si>
  <si>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</si>
  <si>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</si>
  <si>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</si>
  <si>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</si>
  <si>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</si>
  <si>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</si>
  <si>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</si>
  <si>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</si>
  <si>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</si>
  <si>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</si>
  <si>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</si>
  <si>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</si>
  <si>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</si>
  <si>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</si>
  <si>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</si>
  <si>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</si>
  <si>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</si>
  <si>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</si>
  <si>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</si>
  <si>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</si>
  <si>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</si>
  <si>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</si>
  <si>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</si>
  <si>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</si>
  <si>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</si>
  <si>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</si>
  <si>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</si>
  <si>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</si>
  <si>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</si>
  <si>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</si>
  <si>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</si>
  <si>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</si>
  <si>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</si>
  <si>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</si>
  <si>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</si>
  <si>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</si>
  <si>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</si>
  <si>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</si>
  <si>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</si>
  <si>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</si>
  <si>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</si>
  <si>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</si>
  <si>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</si>
  <si>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</si>
  <si>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</si>
  <si>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</si>
  <si>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</si>
  <si>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</si>
  <si>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</si>
  <si>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</si>
  <si>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</si>
  <si>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</si>
  <si>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</si>
  <si>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</si>
  <si>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</si>
  <si>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</si>
  <si>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</si>
  <si>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</si>
  <si>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</si>
  <si>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</si>
  <si>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</si>
  <si>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</si>
  <si>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</si>
  <si>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</si>
  <si>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</si>
  <si>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</si>
  <si>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</si>
  <si>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</si>
  <si>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</si>
  <si>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</si>
  <si>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</si>
  <si>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</si>
  <si>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</si>
  <si>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</si>
  <si>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</si>
  <si>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</si>
  <si>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</si>
  <si>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</si>
  <si>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</si>
  <si>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</si>
  <si>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</si>
  <si>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</si>
  <si>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</si>
  <si>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</si>
  <si>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</si>
  <si>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</si>
  <si>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</si>
  <si>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</si>
  <si>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</si>
  <si>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</si>
  <si>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</si>
  <si>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</si>
  <si>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</si>
  <si>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</si>
  <si>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</si>
  <si>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</si>
  <si>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</si>
  <si>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</si>
  <si>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</si>
  <si>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</si>
  <si>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</si>
  <si>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</si>
  <si>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</si>
  <si>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</si>
  <si>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</si>
  <si>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</si>
  <si>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</si>
  <si>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</si>
  <si>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</si>
  <si>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</si>
  <si>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</si>
  <si>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</si>
  <si>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</si>
  <si>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</si>
  <si>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</si>
  <si>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</si>
  <si>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</si>
  <si>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</si>
  <si>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</si>
  <si>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</si>
  <si>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</si>
  <si>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</si>
  <si>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</si>
  <si>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</si>
  <si>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</si>
  <si>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</si>
  <si>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</si>
  <si>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</si>
  <si>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</si>
  <si>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</si>
  <si>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</si>
  <si>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</si>
  <si>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</si>
  <si>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</si>
  <si>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</si>
  <si>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</si>
  <si>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</si>
  <si>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</si>
  <si>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</si>
  <si>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</si>
  <si>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</si>
  <si>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</si>
  <si>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</si>
  <si>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</si>
  <si>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</si>
  <si>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</si>
  <si>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</si>
  <si>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</si>
  <si>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</si>
  <si>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</si>
  <si>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</si>
  <si>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</si>
  <si>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</si>
  <si>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</si>
  <si>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</si>
  <si>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</si>
  <si>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</si>
  <si>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</si>
  <si>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</si>
  <si>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</si>
  <si>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</si>
  <si>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</si>
  <si>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</si>
  <si>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</si>
  <si>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</si>
  <si>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</si>
  <si>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</si>
  <si>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</si>
  <si>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</si>
  <si>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</si>
  <si>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</si>
  <si>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</si>
  <si>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</si>
  <si>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</si>
  <si>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</si>
  <si>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</si>
  <si>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</si>
  <si>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</si>
  <si>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</si>
  <si>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</si>
  <si>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</si>
  <si>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</si>
  <si>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</si>
  <si>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</si>
  <si>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</si>
  <si>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</si>
  <si>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</si>
  <si>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</si>
  <si>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</si>
  <si>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</si>
  <si>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</si>
  <si>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</si>
  <si>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</si>
  <si>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</si>
  <si>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</si>
  <si>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</si>
  <si>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</si>
  <si>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</si>
  <si>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</si>
  <si>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</si>
  <si>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</si>
  <si>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</si>
  <si>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</si>
  <si>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</si>
  <si>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</si>
  <si>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</si>
  <si>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</si>
  <si>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</si>
  <si>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</si>
  <si>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</si>
  <si>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</si>
  <si>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</si>
  <si>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</si>
  <si>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</si>
  <si>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</si>
  <si>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</si>
  <si>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</si>
  <si>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</si>
  <si>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</si>
  <si>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</si>
  <si>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</si>
  <si>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</si>
  <si>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</si>
  <si>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</si>
  <si>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</si>
  <si>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</si>
  <si>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</si>
  <si>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</si>
  <si>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</si>
  <si>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</si>
  <si>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</si>
  <si>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</si>
  <si>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</si>
  <si>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</si>
  <si>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</si>
  <si>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</si>
  <si>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</si>
  <si>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</si>
  <si>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</si>
  <si>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</si>
  <si>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</si>
  <si>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</si>
  <si>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</si>
  <si>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</si>
  <si>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</si>
  <si>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</si>
  <si>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</si>
  <si>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</si>
  <si>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</si>
  <si>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</si>
  <si>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</si>
  <si>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</si>
  <si>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</si>
  <si>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</si>
  <si>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</si>
  <si>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</si>
  <si>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</si>
  <si>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</si>
  <si>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</si>
  <si>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</si>
  <si>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</si>
  <si>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</si>
  <si>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</si>
  <si>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</si>
  <si>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</si>
  <si>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</si>
  <si>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</si>
  <si>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</si>
  <si>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</si>
  <si>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</si>
  <si>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</si>
  <si>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</si>
  <si>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</si>
  <si>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</si>
  <si>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</si>
  <si>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</si>
  <si>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</si>
  <si>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</si>
  <si>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</si>
  <si>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</si>
  <si>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</si>
  <si>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</si>
  <si>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</si>
  <si>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</si>
  <si>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</si>
  <si>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</si>
  <si>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</si>
  <si>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</si>
  <si>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</si>
  <si>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</si>
  <si>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</si>
  <si>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</si>
  <si>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</si>
  <si>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</si>
  <si>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</si>
  <si>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</si>
  <si>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</si>
  <si>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</si>
  <si>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</si>
  <si>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</si>
  <si>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</si>
  <si>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</si>
  <si>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</si>
  <si>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</si>
  <si>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</si>
  <si>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</si>
  <si>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</si>
  <si>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</si>
  <si>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</si>
  <si>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</si>
  <si>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</si>
  <si>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</si>
  <si>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</si>
  <si>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</si>
  <si>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</si>
  <si>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</si>
  <si>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</si>
  <si>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</si>
  <si>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</si>
  <si>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</si>
  <si>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</si>
  <si>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</si>
  <si>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</si>
  <si>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</si>
  <si>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</si>
  <si>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</si>
  <si>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</si>
  <si>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</si>
  <si>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</si>
  <si>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</si>
  <si>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</si>
  <si>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</si>
  <si>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</si>
  <si>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</si>
  <si>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</si>
  <si>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</si>
  <si>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</si>
  <si>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</si>
  <si>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</si>
  <si>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</si>
  <si>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</si>
  <si>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</si>
  <si>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</si>
  <si>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</si>
  <si>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</si>
  <si>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</si>
  <si>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</si>
  <si>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</si>
  <si>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</si>
  <si>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</si>
  <si>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</si>
  <si>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</si>
  <si>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</si>
  <si>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</si>
  <si>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</si>
  <si>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</si>
  <si>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</si>
  <si>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</si>
  <si>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</si>
  <si>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</si>
  <si>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</si>
  <si>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</si>
  <si>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</si>
  <si>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</si>
  <si>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</si>
  <si>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</si>
  <si>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</si>
  <si>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</si>
  <si>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</si>
  <si>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</si>
  <si>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</si>
  <si>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</si>
  <si>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</si>
  <si>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</si>
  <si>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</si>
  <si>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</si>
  <si>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</si>
  <si>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</si>
  <si>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</si>
  <si>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</si>
  <si>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</si>
  <si>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</si>
  <si>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</si>
  <si>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</si>
  <si>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</si>
  <si>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</si>
  <si>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</si>
  <si>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</si>
  <si>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</si>
  <si>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</si>
  <si>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</si>
  <si>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</si>
  <si>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</si>
  <si>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</si>
  <si>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</si>
  <si>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</si>
  <si>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</si>
  <si>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</si>
  <si>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</si>
  <si>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</si>
  <si>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</si>
  <si>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</si>
  <si>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</si>
  <si>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</si>
  <si>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</si>
  <si>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</si>
  <si>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</si>
  <si>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</si>
  <si>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</si>
  <si>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</si>
  <si>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</si>
  <si>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</si>
  <si>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</si>
  <si>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</si>
  <si>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</si>
  <si>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</si>
  <si>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</si>
  <si>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</si>
  <si>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</si>
  <si>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</si>
  <si>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</si>
  <si>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</si>
  <si>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</si>
  <si>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</si>
  <si>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</si>
  <si>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</si>
  <si>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</si>
  <si>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</si>
  <si>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</si>
  <si>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</si>
  <si>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</si>
  <si>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</si>
  <si>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</si>
  <si>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</si>
  <si>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</si>
  <si>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</si>
  <si>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</si>
  <si>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</si>
  <si>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</si>
  <si>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</si>
  <si>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</si>
  <si>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</si>
  <si>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</si>
  <si>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</si>
  <si>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</si>
  <si>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</si>
  <si>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</si>
  <si>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</si>
  <si>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</si>
  <si>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</si>
  <si>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</si>
  <si>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</si>
  <si>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</si>
  <si>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</si>
  <si>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</si>
  <si>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</si>
  <si>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</si>
  <si>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</si>
  <si>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</si>
  <si>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</si>
  <si>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</si>
  <si>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</si>
  <si>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</si>
  <si>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</si>
  <si>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</si>
  <si>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</si>
  <si>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</si>
  <si>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</si>
  <si>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</si>
  <si>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</si>
  <si>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</si>
  <si>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</si>
  <si>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</si>
  <si>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</si>
  <si>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</si>
  <si>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</si>
  <si>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</si>
  <si>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</si>
  <si>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</si>
  <si>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</si>
  <si>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</si>
  <si>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</si>
  <si>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</si>
  <si>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</si>
  <si>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</si>
  <si>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</si>
  <si>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</si>
  <si>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</si>
  <si>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</si>
  <si>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</si>
  <si>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</si>
  <si>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</si>
  <si>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</si>
  <si>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</si>
  <si>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</si>
  <si>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</si>
  <si>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</si>
  <si>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</si>
  <si>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</si>
  <si>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</si>
  <si>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</si>
  <si>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</si>
  <si>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</si>
  <si>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</si>
  <si>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</si>
  <si>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</si>
  <si>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</si>
  <si>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</si>
  <si>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</si>
  <si>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</si>
  <si>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</si>
  <si>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</si>
  <si>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</si>
  <si>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</si>
  <si>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</si>
  <si>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</si>
  <si>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</si>
  <si>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</si>
  <si>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</si>
  <si>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</si>
  <si>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</si>
  <si>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</si>
  <si>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</si>
  <si>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</si>
  <si>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</si>
  <si>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</si>
  <si>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</si>
  <si>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</si>
  <si>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</si>
  <si>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</si>
  <si>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</si>
  <si>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</si>
  <si>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</si>
  <si>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</si>
  <si>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</si>
  <si>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</si>
  <si>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</si>
  <si>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</si>
  <si>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</si>
  <si>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</si>
  <si>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</si>
  <si>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</si>
  <si>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</si>
  <si>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</si>
  <si>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</si>
  <si>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</si>
  <si>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</si>
  <si>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</si>
  <si>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</si>
  <si>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</si>
  <si>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</si>
  <si>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</si>
  <si>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</si>
  <si>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</si>
  <si>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</si>
  <si>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</si>
  <si>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</si>
  <si>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</si>
  <si>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</si>
  <si>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</si>
  <si>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</si>
  <si>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</si>
  <si>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</si>
  <si>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</si>
  <si>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</si>
  <si>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</si>
  <si>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</si>
  <si>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</si>
  <si>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</si>
  <si>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</si>
  <si>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</si>
  <si>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</si>
  <si>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</si>
  <si>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</si>
  <si>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</si>
  <si>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</si>
  <si>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</si>
  <si>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</si>
  <si>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</si>
  <si>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</si>
  <si>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</si>
  <si>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</si>
  <si>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</si>
  <si>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</si>
  <si>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</si>
  <si>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</si>
  <si>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</si>
  <si>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</si>
  <si>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</si>
  <si>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</si>
  <si>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</si>
  <si>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</si>
  <si>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</si>
  <si>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</si>
  <si>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</si>
  <si>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</si>
  <si>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</si>
  <si>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</si>
  <si>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</si>
  <si>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</si>
  <si>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</si>
  <si>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</si>
  <si>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</si>
  <si>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</si>
  <si>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</si>
  <si>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</si>
  <si>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</si>
  <si>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</si>
  <si>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</si>
  <si>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</si>
  <si>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</si>
  <si>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</si>
  <si>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</si>
  <si>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</si>
  <si>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</si>
  <si>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</si>
  <si>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</si>
  <si>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</si>
  <si>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</si>
  <si>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</si>
  <si>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</si>
  <si>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</si>
  <si>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</si>
  <si>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</si>
  <si>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</si>
  <si>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</si>
  <si>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</si>
  <si>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</si>
  <si>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</si>
  <si>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</si>
  <si>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</si>
  <si>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</si>
  <si>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</si>
  <si>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</si>
  <si>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</si>
  <si>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</si>
  <si>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</si>
  <si>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</si>
  <si>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</si>
  <si>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</si>
  <si>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</si>
  <si>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</si>
  <si>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</si>
  <si>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</si>
  <si>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</si>
  <si>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</si>
  <si>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</si>
  <si>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</si>
  <si>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</si>
  <si>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</si>
  <si>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</si>
  <si>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</si>
  <si>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</si>
  <si>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</si>
  <si>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</si>
  <si>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</si>
  <si>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</si>
  <si>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</si>
  <si>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</si>
  <si>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</si>
  <si>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</si>
  <si>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</si>
  <si>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</si>
  <si>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</si>
  <si>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</si>
  <si>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</si>
  <si>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</si>
  <si>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</si>
  <si>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</si>
  <si>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</si>
  <si>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</si>
  <si>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</si>
  <si>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</si>
  <si>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</si>
  <si>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</si>
  <si>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</si>
  <si>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</si>
  <si>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</si>
  <si>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</si>
  <si>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</si>
  <si>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</si>
  <si>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</si>
  <si>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</si>
  <si>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</si>
  <si>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</si>
  <si>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</si>
  <si>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</si>
  <si>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</si>
  <si>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</si>
  <si>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</si>
  <si>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</si>
  <si>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</si>
  <si>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</si>
  <si>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</si>
  <si>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</si>
  <si>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</si>
  <si>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</si>
  <si>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</si>
  <si>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</si>
  <si>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</si>
  <si>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</si>
  <si>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</si>
  <si>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</si>
  <si>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</si>
  <si>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</si>
  <si>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</si>
  <si>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</si>
  <si>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</si>
  <si>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</si>
  <si>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</si>
  <si>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</si>
  <si>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</si>
  <si>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</si>
  <si>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</si>
  <si>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</si>
  <si>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</si>
  <si>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</si>
  <si>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</si>
  <si>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</si>
  <si>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</si>
  <si>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</si>
  <si>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</si>
  <si>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</si>
  <si>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</si>
  <si>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</si>
  <si>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</si>
  <si>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</si>
  <si>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</si>
  <si>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</si>
  <si>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</si>
  <si>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</si>
  <si>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</si>
  <si>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</si>
  <si>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</si>
  <si>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</si>
  <si>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</si>
  <si>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</si>
  <si>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</si>
  <si>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</si>
  <si>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</si>
  <si>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</si>
  <si>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</si>
  <si>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</si>
  <si>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</si>
  <si>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</si>
  <si>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</si>
  <si>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</si>
  <si>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</si>
  <si>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</si>
  <si>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</si>
  <si>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</si>
  <si>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</si>
  <si>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</si>
  <si>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</si>
  <si>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</si>
  <si>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</si>
  <si>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</si>
  <si>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</si>
  <si>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</si>
  <si>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</si>
  <si>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</si>
  <si>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</si>
  <si>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</si>
  <si>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</si>
  <si>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</si>
  <si>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</si>
  <si>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</si>
  <si>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</si>
  <si>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</si>
  <si>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</si>
  <si>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</si>
  <si>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</si>
  <si>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</si>
  <si>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</si>
  <si>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</si>
  <si>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</si>
  <si>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</si>
  <si>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</si>
  <si>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</si>
  <si>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</si>
  <si>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</si>
  <si>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</si>
  <si>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</si>
  <si>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</si>
  <si>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</si>
  <si>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</si>
  <si>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</si>
  <si>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</si>
  <si>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</si>
  <si>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</si>
  <si>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</si>
  <si>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</si>
  <si>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</si>
  <si>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</si>
  <si>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</si>
  <si>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</si>
  <si>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</si>
  <si>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</si>
  <si>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</si>
  <si>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</si>
  <si>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</si>
  <si>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</si>
  <si>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</si>
  <si>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</si>
  <si>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</si>
  <si>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</si>
  <si>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</si>
  <si>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</si>
  <si>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</si>
  <si>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</si>
  <si>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</si>
  <si>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</si>
  <si>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</si>
  <si>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</si>
  <si>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</si>
  <si>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</si>
  <si>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</si>
  <si>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</si>
  <si>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</si>
  <si>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</si>
  <si>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</si>
  <si>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</si>
  <si>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</si>
  <si>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</si>
  <si>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</si>
  <si>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</si>
  <si>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</si>
  <si>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</si>
  <si>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</si>
  <si>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</si>
  <si>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</si>
  <si>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</si>
  <si>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</si>
  <si>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</si>
  <si>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</si>
  <si>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</si>
  <si>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</si>
  <si>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</si>
  <si>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</si>
  <si>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</si>
  <si>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</si>
  <si>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</si>
  <si>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</si>
  <si>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</si>
  <si>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</si>
  <si>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</si>
  <si>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</si>
  <si>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</si>
  <si>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</si>
  <si>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</si>
  <si>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</si>
  <si>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</si>
  <si>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</si>
  <si>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</si>
  <si>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</si>
  <si>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</si>
  <si>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</si>
  <si>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</si>
  <si>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</si>
  <si>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</si>
  <si>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</si>
  <si>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</si>
  <si>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</si>
  <si>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</si>
  <si>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</si>
  <si>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</si>
  <si>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</si>
  <si>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</si>
  <si>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</si>
  <si>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</si>
  <si>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</si>
  <si>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</si>
  <si>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</si>
  <si>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</si>
  <si>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</si>
  <si>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</si>
  <si>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</si>
  <si>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</si>
  <si>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</si>
  <si>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</si>
  <si>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</si>
  <si>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</si>
  <si>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</si>
  <si>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</si>
  <si>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</si>
  <si>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</si>
  <si>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</si>
  <si>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</si>
  <si>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</si>
  <si>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</si>
  <si>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</si>
  <si>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</si>
  <si>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</si>
  <si>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</si>
  <si>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</si>
  <si>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</si>
  <si>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</si>
  <si>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</si>
  <si>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</si>
  <si>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</si>
  <si>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</si>
  <si>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</si>
  <si>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</si>
  <si>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</si>
  <si>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</si>
  <si>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</si>
  <si>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</si>
  <si>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</si>
  <si>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</si>
  <si>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</si>
  <si>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</si>
  <si>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</si>
  <si>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</si>
  <si>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</si>
  <si>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</si>
  <si>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</si>
  <si>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</si>
  <si>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</si>
  <si>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</si>
  <si>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</si>
  <si>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</si>
  <si>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</si>
  <si>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</si>
  <si>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</si>
  <si>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</si>
  <si>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</si>
  <si>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</si>
  <si>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</si>
  <si>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</si>
  <si>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</si>
  <si>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</si>
  <si>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</si>
  <si>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</si>
  <si>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</si>
  <si>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</si>
  <si>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</si>
  <si>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</si>
  <si>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</si>
  <si>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</si>
  <si>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</si>
  <si>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</si>
  <si>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</si>
  <si>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</si>
  <si>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</si>
  <si>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</si>
  <si>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</si>
  <si>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</si>
  <si>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</si>
  <si>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</si>
  <si>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</si>
  <si>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</si>
  <si>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</si>
  <si>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</si>
  <si>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</si>
  <si>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</si>
  <si>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</si>
  <si>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</si>
  <si>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</si>
  <si>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</si>
  <si>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</si>
  <si>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</si>
  <si>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</si>
  <si>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</si>
  <si>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</si>
  <si>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</si>
  <si>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</si>
  <si>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</si>
  <si>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</si>
  <si>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</si>
  <si>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</si>
  <si>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</si>
  <si>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</si>
  <si>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</si>
  <si>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</si>
  <si>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</si>
  <si>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</si>
  <si>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</si>
  <si>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</si>
  <si>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</si>
  <si>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</si>
  <si>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</si>
  <si>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</si>
  <si>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</si>
  <si>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</si>
  <si>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</si>
  <si>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</si>
  <si>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</si>
  <si>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</si>
  <si>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</si>
  <si>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</si>
  <si>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</si>
  <si>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</si>
  <si>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</si>
  <si>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</si>
  <si>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</si>
  <si>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</si>
  <si>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</si>
  <si>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</si>
  <si>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</si>
  <si>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</si>
  <si>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</si>
  <si>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</si>
  <si>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</si>
  <si>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</si>
  <si>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</si>
  <si>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</si>
  <si>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</si>
  <si>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</si>
  <si>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</si>
  <si>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</si>
  <si>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</si>
  <si>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</si>
  <si>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</si>
  <si>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</si>
  <si>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</si>
  <si>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</si>
  <si>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</si>
  <si>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</si>
  <si>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</si>
  <si>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</si>
  <si>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</si>
  <si>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</si>
  <si>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</si>
  <si>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</si>
  <si>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</si>
  <si>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</si>
  <si>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</si>
  <si>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</si>
  <si>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</si>
  <si>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</si>
  <si>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</si>
  <si>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</si>
  <si>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</si>
  <si>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</si>
  <si>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</si>
  <si>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</si>
  <si>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</si>
  <si>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</si>
  <si>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</si>
  <si>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</si>
  <si>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</si>
  <si>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</si>
  <si>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</si>
  <si>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</si>
  <si>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</si>
  <si>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</si>
  <si>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</si>
  <si>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</si>
  <si>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</si>
  <si>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</si>
  <si>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</si>
  <si>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</si>
  <si>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</si>
  <si>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</si>
  <si>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</si>
  <si>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</si>
  <si>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</si>
  <si>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</si>
  <si>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</si>
  <si>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</si>
  <si>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</si>
  <si>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</si>
  <si>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</si>
  <si>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</si>
  <si>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</si>
  <si>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</si>
  <si>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</si>
  <si>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</si>
  <si>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</si>
  <si>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</si>
  <si>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</si>
  <si>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</si>
  <si>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</si>
  <si>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</si>
  <si>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</si>
  <si>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</si>
  <si>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</si>
  <si>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</si>
  <si>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</si>
  <si>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</si>
  <si>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</si>
  <si>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</si>
  <si>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</si>
  <si>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</si>
  <si>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</si>
  <si>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</si>
  <si>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</si>
  <si>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</si>
  <si>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</si>
  <si>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</si>
  <si>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</si>
  <si>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</si>
  <si>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</si>
  <si>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</si>
  <si>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</si>
  <si>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</si>
  <si>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</si>
  <si>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</si>
  <si>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</si>
  <si>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</si>
  <si>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</si>
  <si>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</si>
  <si>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</si>
  <si>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</si>
  <si>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</si>
  <si>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</si>
  <si>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</si>
  <si>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</si>
  <si>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</si>
  <si>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</si>
  <si>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</si>
  <si>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</si>
  <si>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</si>
  <si>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</si>
  <si>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</si>
  <si>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</si>
  <si>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</si>
  <si>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</si>
  <si>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</si>
  <si>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</si>
  <si>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</si>
  <si>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</si>
  <si>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</si>
  <si>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</si>
  <si>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</si>
  <si>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</si>
  <si>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</si>
  <si>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</si>
  <si>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</si>
  <si>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</si>
  <si>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</si>
  <si>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</si>
  <si>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</si>
  <si>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</si>
  <si>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</si>
  <si>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</si>
  <si>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</si>
  <si>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</si>
  <si>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</si>
  <si>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</si>
  <si>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</si>
  <si>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</si>
  <si>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</si>
  <si>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</si>
  <si>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</si>
  <si>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</si>
  <si>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</si>
  <si>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</si>
  <si>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</si>
  <si>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</si>
  <si>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</si>
  <si>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</si>
  <si>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</si>
  <si>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</si>
  <si>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</si>
  <si>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</si>
  <si>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</si>
  <si>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</si>
  <si>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</si>
  <si>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</si>
  <si>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</si>
  <si>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</si>
  <si>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</si>
  <si>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</si>
  <si>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</si>
  <si>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</si>
  <si>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</si>
  <si>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</si>
  <si>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</si>
  <si>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</si>
  <si>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</si>
  <si>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</si>
  <si>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</si>
  <si>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</si>
  <si>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</si>
  <si>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</si>
  <si>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</si>
  <si>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</si>
  <si>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</si>
  <si>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</si>
  <si>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</si>
  <si>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</si>
  <si>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</si>
  <si>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</si>
  <si>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</si>
  <si>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</si>
  <si>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</si>
  <si>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</si>
  <si>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</si>
  <si>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</si>
  <si>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</si>
  <si>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</si>
  <si>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</si>
  <si>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</si>
  <si>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</si>
  <si>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</si>
  <si>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</si>
  <si>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</si>
  <si>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</si>
  <si>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</si>
  <si>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</si>
  <si>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</si>
  <si>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</si>
  <si>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</si>
  <si>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</si>
  <si>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</si>
  <si>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</si>
  <si>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</si>
  <si>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</si>
  <si>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</si>
  <si>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</si>
  <si>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</si>
  <si>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</si>
  <si>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</si>
  <si>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</si>
  <si>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</si>
  <si>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</si>
  <si>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</si>
  <si>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</si>
  <si>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</si>
  <si>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</si>
  <si>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</si>
  <si>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</si>
  <si>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</si>
  <si>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</si>
  <si>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</si>
  <si>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</si>
  <si>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</si>
  <si>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</si>
  <si>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</si>
  <si>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</si>
  <si>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</si>
  <si>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</si>
  <si>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</si>
  <si>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</si>
  <si>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</si>
  <si>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</si>
  <si>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</si>
  <si>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</si>
  <si>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</si>
  <si>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</si>
  <si>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</si>
  <si>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</si>
  <si>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</si>
  <si>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</si>
  <si>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</si>
  <si>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</si>
  <si>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</si>
  <si>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</si>
  <si>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</si>
  <si>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</si>
  <si>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</si>
  <si>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</si>
  <si>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</si>
  <si>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</si>
  <si>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</si>
  <si>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</si>
  <si>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</si>
  <si>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</si>
  <si>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</si>
  <si>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</si>
  <si>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</si>
  <si>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</si>
  <si>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</si>
  <si>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</si>
  <si>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</si>
  <si>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</si>
  <si>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</si>
  <si>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</si>
  <si>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</si>
  <si>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</si>
  <si>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</si>
  <si>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</si>
  <si>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</si>
  <si>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</si>
  <si>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</si>
  <si>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</si>
  <si>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</si>
  <si>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</si>
  <si>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</si>
  <si>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</si>
  <si>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</si>
  <si>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</si>
  <si>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</si>
  <si>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</si>
  <si>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</si>
  <si>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</si>
  <si>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</si>
  <si>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</si>
  <si>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</si>
  <si>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</si>
  <si>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</si>
  <si>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</si>
  <si>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</si>
  <si>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</si>
  <si>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</si>
  <si>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</si>
  <si>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</si>
  <si>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</si>
  <si>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</si>
  <si>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</si>
  <si>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</si>
  <si>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</si>
  <si>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</si>
  <si>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</si>
  <si>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</si>
  <si>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</si>
  <si>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</si>
  <si>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</si>
  <si>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</si>
  <si>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</si>
  <si>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</si>
  <si>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</si>
  <si>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</si>
  <si>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</si>
  <si>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</si>
  <si>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</si>
  <si>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</si>
  <si>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</si>
  <si>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</si>
  <si>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</si>
  <si>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</si>
  <si>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</si>
  <si>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</si>
  <si>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</si>
  <si>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</si>
  <si>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</si>
  <si>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</si>
  <si>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</si>
  <si>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</si>
  <si>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</si>
  <si>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</si>
  <si>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</si>
  <si>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</si>
  <si>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</si>
  <si>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</si>
  <si>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</si>
  <si>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</si>
  <si>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</si>
  <si>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</si>
  <si>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</si>
  <si>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</si>
  <si>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</si>
  <si>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</si>
  <si>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</si>
  <si>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</si>
  <si>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</si>
  <si>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</si>
  <si>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</si>
  <si>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</si>
  <si>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</si>
  <si>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</si>
  <si>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</si>
  <si>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</si>
  <si>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</si>
  <si>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</si>
  <si>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</si>
  <si>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</si>
  <si>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</si>
  <si>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</si>
  <si>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</si>
  <si>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</si>
  <si>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</si>
  <si>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</si>
  <si>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</si>
  <si>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</si>
  <si>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</si>
  <si>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</si>
  <si>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</si>
  <si>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</si>
  <si>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</si>
  <si>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</si>
  <si>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</si>
  <si>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</si>
  <si>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</si>
  <si>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</si>
  <si>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</si>
  <si>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</si>
  <si>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</si>
  <si>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</si>
  <si>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</si>
  <si>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</si>
  <si>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</si>
  <si>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</si>
  <si>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</si>
  <si>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</si>
  <si>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</si>
  <si>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</si>
  <si>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</si>
  <si>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</si>
  <si>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</si>
  <si>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</si>
  <si>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</si>
  <si>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</si>
  <si>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</si>
  <si>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</si>
  <si>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</si>
  <si>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</si>
  <si>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</si>
  <si>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</si>
  <si>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</si>
  <si>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</si>
  <si>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</si>
  <si>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</si>
  <si>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</si>
  <si>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</si>
  <si>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</si>
  <si>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</si>
  <si>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</si>
  <si>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</si>
  <si>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</si>
  <si>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</si>
  <si>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</si>
  <si>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</si>
  <si>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</si>
  <si>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</si>
  <si>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</si>
  <si>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</si>
  <si>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</si>
  <si>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</si>
  <si>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</si>
  <si>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</si>
  <si>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</si>
  <si>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</si>
  <si>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</si>
  <si>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</si>
  <si>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</si>
  <si>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</si>
  <si>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</si>
  <si>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</si>
  <si>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</si>
  <si>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</si>
  <si>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</si>
  <si>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</si>
  <si>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</si>
  <si>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</si>
  <si>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</si>
  <si>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</si>
  <si>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</si>
  <si>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</si>
  <si>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</si>
  <si>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</si>
  <si>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</si>
  <si>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</si>
  <si>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</si>
  <si>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</si>
  <si>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</si>
  <si>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</si>
  <si>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</si>
  <si>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</si>
  <si>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</si>
  <si>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</si>
  <si>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</si>
  <si>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</si>
  <si>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</si>
  <si>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</si>
  <si>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</si>
  <si>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</si>
  <si>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</si>
  <si>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</si>
  <si>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</si>
  <si>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</si>
  <si>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</si>
  <si>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</si>
  <si>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</si>
  <si>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</si>
  <si>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</si>
  <si>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</si>
  <si>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</si>
  <si>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</si>
  <si>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</si>
  <si>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</si>
  <si>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</si>
  <si>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</si>
  <si>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</si>
  <si>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</si>
  <si>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</si>
  <si>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</si>
  <si>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</si>
  <si>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</si>
  <si>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</si>
  <si>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</si>
  <si>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</si>
  <si>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</si>
  <si>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</si>
  <si>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</si>
  <si>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</si>
  <si>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</si>
  <si>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</si>
  <si>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</si>
  <si>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</si>
  <si>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</si>
  <si>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</si>
  <si>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</si>
  <si>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</si>
  <si>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</si>
  <si>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</si>
  <si>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</si>
  <si>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</si>
  <si>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</si>
  <si>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</si>
  <si>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</si>
  <si>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</si>
  <si>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</si>
  <si>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</si>
  <si>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</si>
  <si>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</si>
  <si>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</si>
  <si>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</si>
  <si>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</si>
  <si>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</si>
  <si>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</si>
  <si>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</si>
  <si>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</si>
  <si>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</si>
  <si>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</si>
  <si>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</si>
  <si>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</si>
  <si>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</si>
  <si>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</si>
  <si>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</si>
  <si>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</si>
  <si>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</si>
  <si>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</si>
  <si>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</si>
  <si>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</si>
  <si>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</si>
  <si>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</si>
  <si>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</si>
  <si>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</si>
  <si>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</si>
  <si>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</si>
  <si>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</si>
  <si>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</si>
  <si>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</si>
  <si>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</si>
  <si>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</si>
  <si>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</si>
  <si>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</si>
  <si>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</si>
  <si>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</si>
  <si>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</si>
  <si>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</si>
  <si>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</si>
  <si>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</si>
  <si>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</si>
  <si>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</si>
  <si>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</si>
  <si>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</si>
  <si>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</si>
  <si>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</si>
  <si>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</si>
  <si>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</si>
  <si>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</si>
  <si>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</si>
  <si>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</si>
  <si>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</si>
  <si>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</si>
  <si>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</si>
  <si>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</si>
  <si>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</si>
  <si>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</si>
  <si>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</si>
  <si>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</si>
  <si>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</si>
  <si>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</si>
  <si>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</si>
  <si>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</si>
  <si>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</si>
  <si>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</si>
  <si>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</si>
  <si>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</si>
  <si>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</si>
  <si>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</si>
  <si>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</si>
  <si>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</si>
  <si>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</si>
  <si>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</si>
  <si>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</si>
  <si>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</si>
  <si>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</si>
  <si>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</si>
  <si>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</si>
  <si>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</si>
  <si>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</si>
  <si>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</si>
  <si>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</si>
  <si>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</si>
  <si>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</si>
  <si>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</si>
  <si>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</si>
  <si>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</si>
  <si>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</si>
  <si>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</si>
  <si>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</si>
  <si>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</si>
  <si>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</si>
  <si>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</si>
  <si>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</si>
  <si>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</si>
  <si>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</si>
  <si>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</si>
  <si>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</si>
  <si>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</si>
  <si>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</si>
  <si>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</si>
  <si>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</si>
  <si>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</si>
  <si>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</si>
  <si>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</si>
  <si>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</si>
  <si>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</si>
  <si>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</si>
  <si>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</si>
  <si>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</si>
  <si>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</si>
  <si>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</si>
  <si>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</si>
  <si>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</si>
  <si>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</si>
  <si>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</si>
  <si>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</si>
  <si>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</si>
  <si>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</si>
  <si>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</si>
  <si>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</si>
  <si>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</si>
  <si>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</si>
  <si>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</si>
  <si>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</si>
  <si>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</si>
  <si>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</si>
  <si>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</si>
  <si>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</si>
  <si>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</si>
  <si>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</si>
  <si>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</si>
  <si>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</si>
  <si>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</si>
  <si>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</si>
  <si>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</si>
  <si>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</si>
  <si>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</si>
  <si>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</si>
  <si>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</si>
  <si>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</si>
  <si>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</si>
  <si>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</si>
  <si>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</si>
  <si>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</si>
  <si>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</si>
  <si>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</si>
  <si>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</si>
  <si>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</si>
  <si>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</si>
  <si>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</si>
  <si>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</si>
  <si>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</si>
  <si>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</si>
  <si>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</si>
  <si>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</si>
  <si>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</si>
  <si>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</si>
  <si>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</si>
  <si>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</si>
  <si>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</si>
  <si>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</si>
  <si>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</si>
  <si>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</si>
  <si>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</si>
  <si>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</si>
  <si>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</si>
  <si>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</si>
  <si>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</si>
  <si>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</si>
  <si>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</si>
  <si>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</si>
  <si>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</si>
  <si>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</si>
  <si>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</si>
  <si>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</si>
  <si>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</si>
  <si>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</si>
  <si>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</si>
  <si>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</si>
  <si>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</si>
  <si>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</si>
  <si>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</si>
  <si>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</si>
  <si>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</si>
  <si>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</si>
  <si>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</si>
  <si>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</si>
  <si>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</si>
  <si>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</si>
  <si>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</si>
  <si>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</si>
  <si>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</si>
  <si>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</si>
  <si>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</si>
  <si>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</si>
  <si>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</si>
  <si>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</si>
  <si>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</si>
  <si>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</si>
  <si>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</si>
  <si>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</si>
  <si>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</si>
  <si>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</si>
  <si>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</si>
  <si>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</si>
  <si>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</si>
  <si>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</si>
  <si>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</si>
  <si>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</si>
  <si>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</si>
  <si>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</si>
  <si>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</si>
  <si>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</si>
  <si>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</si>
  <si>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</si>
  <si>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</si>
  <si>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</si>
  <si>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</si>
  <si>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</si>
  <si>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</si>
  <si>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</si>
  <si>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</si>
  <si>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</si>
  <si>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</si>
  <si>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</si>
  <si>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</si>
  <si>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</si>
  <si>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</si>
  <si>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</si>
  <si>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</si>
  <si>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</si>
  <si>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</si>
  <si>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</si>
  <si>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</si>
  <si>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</si>
  <si>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</si>
  <si>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</si>
  <si>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</si>
  <si>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</si>
  <si>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</si>
  <si>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</si>
  <si>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</si>
  <si>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</si>
  <si>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</si>
  <si>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</si>
  <si>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</si>
  <si>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</si>
  <si>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</si>
  <si>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</si>
  <si>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</si>
  <si>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</si>
  <si>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</si>
  <si>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</si>
  <si>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</si>
  <si>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</si>
  <si>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</si>
  <si>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</si>
  <si>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</si>
  <si>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</si>
  <si>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</si>
  <si>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</si>
  <si>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</si>
  <si>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</si>
  <si>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</si>
  <si>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</si>
  <si>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</si>
  <si>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</si>
  <si>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</si>
  <si>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</si>
  <si>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</si>
  <si>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</si>
  <si>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</si>
  <si>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</si>
  <si>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</si>
  <si>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</si>
  <si>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</si>
  <si>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</si>
  <si>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</si>
  <si>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</si>
  <si>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</si>
  <si>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</si>
  <si>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</si>
  <si>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</si>
  <si>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</si>
  <si>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</si>
  <si>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</si>
  <si>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</si>
  <si>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</si>
  <si>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</si>
  <si>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</si>
  <si>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</si>
  <si>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</si>
  <si>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</si>
  <si>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</si>
  <si>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</si>
  <si>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</si>
  <si>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</si>
  <si>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</si>
  <si>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</si>
  <si>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</si>
  <si>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</si>
  <si>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</si>
  <si>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</si>
  <si>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</si>
  <si>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</si>
  <si>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</si>
  <si>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</si>
  <si>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</si>
  <si>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</si>
  <si>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</si>
  <si>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</si>
  <si>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</si>
  <si>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</si>
  <si>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</si>
  <si>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</si>
  <si>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</si>
  <si>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</si>
  <si>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</si>
  <si>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</si>
  <si>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</si>
  <si>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</si>
  <si>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</si>
  <si>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</si>
  <si>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</si>
  <si>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</si>
  <si>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</si>
  <si>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</si>
  <si>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</si>
  <si>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</si>
  <si>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</si>
  <si>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</si>
  <si>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</si>
  <si>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</si>
  <si>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</si>
  <si>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</si>
  <si>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</si>
  <si>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</si>
  <si>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</si>
  <si>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</si>
  <si>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</si>
  <si>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</si>
  <si>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</si>
  <si>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</si>
  <si>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</si>
  <si>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</si>
  <si>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</si>
  <si>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</si>
  <si>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</si>
  <si>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</si>
  <si>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</si>
  <si>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</si>
  <si>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</si>
  <si>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</si>
  <si>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</si>
  <si>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</si>
  <si>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</si>
  <si>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</si>
  <si>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</si>
  <si>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</si>
  <si>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</si>
  <si>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</si>
  <si>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</si>
  <si>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</si>
  <si>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</si>
  <si>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</si>
  <si>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</si>
  <si>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</si>
  <si>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</si>
  <si>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</si>
  <si>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</si>
  <si>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</si>
  <si>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</si>
  <si>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</si>
  <si>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</si>
  <si>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</si>
  <si>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</si>
  <si>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</si>
  <si>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</si>
  <si>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</si>
  <si>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</si>
  <si>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</si>
  <si>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</si>
  <si>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</si>
  <si>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</si>
  <si>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</si>
  <si>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</si>
  <si>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</si>
  <si>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</si>
  <si>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</si>
  <si>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</si>
  <si>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</si>
  <si>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</si>
  <si>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</si>
  <si>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</si>
  <si>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</si>
  <si>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</si>
  <si>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</si>
  <si>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</si>
  <si>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</si>
  <si>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</si>
  <si>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</si>
  <si>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</si>
  <si>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</si>
  <si>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</si>
  <si>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</si>
  <si>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</si>
  <si>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</si>
  <si>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</si>
  <si>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</si>
  <si>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</si>
  <si>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</si>
  <si>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</si>
  <si>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</si>
  <si>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</si>
  <si>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</si>
  <si>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</si>
  <si>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</si>
  <si>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</si>
  <si>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</si>
  <si>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</si>
  <si>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</si>
  <si>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</si>
  <si>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</si>
  <si>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</si>
  <si>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</si>
  <si>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</si>
  <si>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</si>
  <si>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</si>
  <si>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</si>
  <si>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</si>
  <si>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</si>
  <si>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</si>
  <si>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</si>
  <si>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</si>
  <si>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</si>
  <si>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</si>
  <si>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</si>
  <si>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</si>
  <si>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</si>
  <si>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</si>
  <si>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</si>
  <si>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</si>
  <si>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</si>
  <si>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</si>
  <si>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</si>
  <si>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</si>
  <si>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</si>
  <si>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</si>
  <si>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</si>
  <si>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</si>
  <si>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</si>
  <si>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</si>
  <si>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</si>
  <si>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</si>
  <si>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</si>
  <si>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</si>
  <si>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</si>
  <si>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</si>
  <si>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</si>
  <si>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</si>
  <si>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</si>
  <si>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</si>
  <si>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</si>
  <si>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</si>
  <si>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</si>
  <si>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</si>
  <si>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</si>
  <si>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</si>
  <si>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</si>
  <si>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</si>
  <si>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</si>
  <si>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</si>
  <si>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</si>
  <si>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</si>
  <si>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</si>
  <si>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</si>
  <si>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</si>
  <si>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</si>
  <si>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</si>
  <si>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</si>
  <si>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</si>
  <si>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</si>
  <si>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</si>
  <si>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</si>
  <si>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</si>
  <si>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</si>
  <si>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</si>
  <si>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</si>
  <si>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</si>
  <si>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</si>
  <si>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</si>
  <si>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</si>
  <si>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</si>
  <si>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</si>
  <si>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</si>
  <si>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</si>
  <si>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</si>
  <si>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</si>
  <si>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</si>
  <si>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</si>
  <si>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</si>
  <si>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</si>
  <si>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</si>
  <si>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</si>
  <si>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</si>
  <si>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</si>
  <si>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</si>
  <si>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</si>
  <si>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</si>
  <si>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</si>
  <si>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</si>
  <si>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</si>
  <si>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</si>
  <si>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</si>
  <si>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</si>
  <si>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</si>
  <si>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</si>
  <si>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</si>
  <si>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</si>
  <si>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</si>
  <si>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</si>
  <si>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</si>
  <si>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</si>
  <si>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</si>
  <si>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</si>
  <si>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</si>
  <si>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</si>
  <si>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</si>
  <si>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</si>
  <si>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</si>
  <si>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</si>
  <si>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</si>
  <si>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</si>
  <si>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</si>
  <si>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</si>
  <si>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</si>
  <si>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</si>
  <si>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</si>
  <si>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</si>
  <si>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</si>
  <si>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</si>
  <si>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</si>
  <si>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</si>
  <si>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</si>
  <si>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</si>
  <si>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</si>
  <si>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</si>
  <si>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</si>
  <si>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</si>
  <si>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</si>
  <si>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</si>
  <si>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</si>
  <si>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</si>
  <si>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</si>
  <si>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</si>
  <si>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</si>
  <si>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</si>
  <si>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</si>
  <si>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</si>
  <si>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</si>
  <si>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</si>
  <si>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</si>
  <si>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</si>
  <si>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</si>
  <si>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</si>
  <si>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</si>
  <si>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</si>
  <si>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</si>
  <si>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</si>
  <si>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</si>
  <si>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</si>
  <si>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</si>
  <si>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</si>
  <si>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</si>
  <si>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</si>
  <si>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</si>
  <si>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</si>
  <si>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</si>
  <si>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</si>
  <si>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</si>
  <si>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</si>
  <si>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</si>
  <si>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</si>
  <si>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</si>
  <si>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</si>
  <si>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</si>
  <si>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</si>
  <si>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</si>
  <si>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</si>
  <si>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</si>
  <si>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</si>
  <si>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</si>
  <si>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</si>
  <si>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</si>
  <si>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</si>
  <si>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</si>
  <si>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</si>
  <si>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</si>
  <si>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</si>
  <si>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</si>
  <si>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</si>
  <si>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</si>
  <si>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</si>
  <si>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</si>
  <si>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</si>
  <si>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</si>
  <si>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</si>
  <si>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</si>
  <si>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</si>
  <si>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</si>
  <si>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</si>
  <si>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</si>
  <si>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</si>
  <si>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</si>
  <si>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</si>
  <si>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</si>
  <si>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</si>
  <si>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</si>
  <si>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</si>
  <si>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</si>
  <si>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</si>
  <si>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</si>
  <si>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</si>
  <si>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</si>
  <si>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</si>
  <si>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</si>
  <si>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</si>
  <si>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</si>
  <si>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</si>
  <si>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</si>
  <si>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</si>
  <si>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</si>
  <si>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</si>
  <si>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</si>
  <si>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</si>
  <si>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</si>
  <si>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</si>
  <si>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</si>
  <si>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</si>
  <si>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</si>
  <si>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</si>
  <si>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</si>
  <si>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</si>
  <si>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</si>
  <si>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</si>
  <si>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</si>
  <si>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</si>
  <si>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</si>
  <si>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</si>
  <si>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</si>
  <si>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</si>
  <si>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</si>
  <si>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</si>
  <si>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</si>
  <si>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</si>
  <si>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</si>
  <si>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</si>
  <si>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</si>
  <si>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</si>
  <si>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</si>
  <si>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</si>
  <si>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</si>
  <si>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</si>
  <si>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</si>
  <si>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</si>
  <si>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</si>
  <si>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</si>
  <si>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</si>
  <si>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</si>
  <si>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</si>
  <si>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</si>
  <si>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</si>
  <si>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</si>
  <si>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</si>
  <si>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</si>
  <si>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</si>
  <si>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</si>
  <si>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</si>
  <si>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</si>
  <si>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</si>
  <si>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</si>
  <si>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</si>
  <si>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</si>
  <si>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</si>
  <si>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</si>
  <si>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</si>
  <si>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</si>
  <si>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</si>
  <si>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</si>
  <si>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</si>
  <si>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</si>
  <si>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</si>
  <si>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</si>
  <si>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</si>
  <si>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</si>
  <si>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</si>
  <si>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</si>
  <si>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</si>
  <si>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</si>
  <si>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</si>
  <si>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</si>
  <si>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</si>
  <si>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</si>
  <si>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</si>
  <si>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</si>
  <si>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</si>
  <si>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</si>
  <si>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</si>
  <si>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</si>
  <si>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</si>
  <si>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</si>
  <si>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</si>
  <si>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</si>
  <si>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</si>
  <si>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</si>
  <si>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</si>
  <si>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</si>
  <si>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</si>
  <si>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</si>
  <si>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</si>
  <si>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</si>
  <si>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</si>
  <si>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</si>
  <si>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</si>
  <si>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</si>
  <si>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</si>
  <si>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</si>
  <si>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</si>
  <si>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</si>
  <si>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</si>
  <si>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</si>
  <si>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</si>
  <si>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</si>
  <si>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</si>
  <si>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</si>
  <si>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</si>
  <si>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</si>
  <si>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</si>
  <si>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</si>
  <si>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</si>
  <si>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</si>
  <si>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</si>
  <si>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</si>
  <si>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</si>
  <si>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</si>
  <si>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</si>
  <si>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</si>
  <si>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</si>
  <si>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</si>
  <si>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</si>
  <si>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</si>
  <si>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</si>
  <si>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</si>
  <si>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</si>
  <si>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</si>
  <si>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</si>
  <si>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</si>
  <si>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</si>
  <si>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</si>
  <si>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</si>
  <si>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</si>
  <si>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</si>
  <si>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</si>
  <si>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</si>
  <si>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</si>
  <si>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</si>
  <si>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</si>
  <si>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</si>
  <si>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</si>
  <si>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</si>
  <si>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</si>
  <si>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</si>
  <si>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</si>
  <si>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</si>
  <si>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</si>
  <si>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</si>
  <si>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</si>
  <si>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</si>
  <si>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</si>
  <si>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</si>
  <si>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</si>
  <si>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</si>
  <si>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</si>
  <si>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</si>
  <si>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</si>
  <si>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</si>
  <si>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</si>
  <si>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</si>
  <si>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</si>
  <si>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</si>
  <si>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</si>
  <si>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</si>
  <si>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</si>
  <si>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</si>
  <si>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</si>
  <si>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</si>
  <si>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</si>
  <si>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</si>
  <si>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</si>
  <si>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</si>
  <si>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</si>
  <si>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</si>
  <si>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</si>
  <si>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</si>
  <si>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</si>
  <si>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</si>
  <si>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</si>
  <si>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</si>
  <si>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</si>
  <si>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</si>
  <si>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</si>
  <si>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</si>
  <si>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</si>
  <si>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</si>
  <si>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</si>
  <si>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</si>
  <si>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</si>
  <si>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</si>
  <si>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</si>
  <si>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</si>
  <si>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</si>
  <si>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</si>
  <si>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</si>
  <si>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</si>
  <si>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</si>
  <si>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</si>
  <si>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</si>
  <si>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</si>
  <si>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</si>
  <si>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</si>
  <si>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</si>
  <si>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</si>
  <si>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</si>
  <si>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</si>
  <si>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</si>
  <si>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</si>
  <si>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</si>
  <si>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</si>
  <si>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</si>
  <si>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</si>
  <si>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</si>
  <si>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</si>
  <si>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</si>
  <si>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</si>
  <si>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</si>
  <si>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</si>
  <si>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</si>
  <si>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</si>
  <si>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</si>
  <si>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</si>
  <si>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</si>
  <si>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</si>
  <si>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</si>
  <si>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</si>
  <si>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</si>
  <si>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</si>
  <si>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</si>
  <si>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</si>
  <si>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</si>
  <si>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</si>
  <si>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</si>
  <si>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</si>
  <si>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</si>
  <si>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</si>
  <si>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</si>
  <si>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</si>
  <si>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</si>
  <si>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</si>
  <si>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</si>
  <si>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</si>
  <si>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</si>
  <si>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</si>
  <si>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</si>
  <si>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</si>
  <si>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</si>
  <si>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</si>
  <si>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</si>
  <si>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</si>
  <si>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</si>
  <si>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</si>
  <si>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</si>
  <si>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</si>
  <si>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</si>
  <si>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</si>
  <si>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</si>
  <si>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</si>
  <si>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</si>
  <si>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</si>
  <si>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</si>
  <si>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</si>
  <si>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</si>
  <si>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</si>
  <si>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</si>
  <si>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</si>
  <si>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</si>
  <si>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</si>
  <si>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</si>
  <si>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</si>
  <si>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</si>
  <si>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</si>
  <si>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</si>
  <si>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</si>
  <si>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</si>
  <si>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</si>
  <si>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</si>
  <si>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</si>
  <si>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</si>
  <si>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</si>
  <si>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</si>
  <si>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</si>
  <si>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</si>
  <si>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</si>
  <si>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</si>
  <si>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</si>
  <si>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</si>
  <si>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</si>
  <si>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</si>
  <si>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</si>
  <si>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</si>
  <si>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</si>
  <si>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</si>
  <si>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</si>
  <si>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</si>
  <si>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</si>
  <si>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</si>
  <si>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</si>
  <si>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</si>
  <si>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</si>
  <si>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</si>
  <si>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</si>
  <si>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</si>
  <si>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</si>
  <si>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</si>
  <si>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</si>
  <si>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</si>
  <si>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</si>
  <si>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</si>
  <si>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</si>
  <si>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</si>
  <si>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</si>
  <si>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</si>
  <si>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</si>
  <si>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</si>
  <si>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</si>
  <si>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</si>
  <si>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</si>
  <si>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</si>
  <si>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</si>
  <si>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</si>
  <si>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</si>
  <si>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</si>
  <si>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</si>
  <si>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</si>
  <si>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</si>
  <si>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</si>
  <si>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</si>
  <si>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</si>
  <si>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</si>
  <si>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</si>
  <si>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</si>
  <si>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</si>
  <si>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</si>
  <si>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</si>
  <si>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</si>
  <si>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</si>
  <si>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</si>
  <si>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</si>
  <si>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</si>
  <si>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</si>
  <si>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</si>
  <si>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</si>
  <si>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</si>
  <si>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</si>
  <si>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</si>
  <si>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</si>
  <si>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</si>
  <si>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</si>
  <si>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</si>
  <si>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</si>
  <si>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</si>
  <si>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</si>
  <si>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</si>
  <si>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</si>
  <si>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</si>
  <si>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</si>
  <si>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</si>
  <si>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</si>
  <si>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</si>
  <si>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</si>
  <si>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</si>
  <si>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</si>
  <si>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</si>
  <si>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</si>
  <si>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</si>
  <si>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</si>
  <si>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</si>
  <si>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</si>
  <si>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</si>
  <si>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</si>
  <si>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</si>
  <si>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</si>
  <si>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</si>
  <si>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</si>
  <si>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</si>
  <si>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</si>
  <si>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</si>
  <si>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</si>
  <si>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</si>
  <si>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</si>
  <si>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</si>
  <si>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</si>
  <si>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</si>
  <si>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</si>
  <si>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</si>
  <si>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</si>
  <si>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</si>
  <si>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</si>
  <si>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</si>
  <si>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</si>
  <si>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</si>
  <si>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</si>
  <si>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</si>
  <si>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</si>
  <si>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</si>
  <si>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</si>
  <si>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</si>
  <si>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</si>
  <si>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</si>
  <si>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</si>
  <si>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</si>
  <si>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</si>
  <si>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</si>
  <si>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</si>
  <si>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</si>
  <si>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</si>
  <si>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</si>
  <si>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</si>
  <si>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</si>
  <si>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</si>
  <si>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</si>
  <si>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</si>
  <si>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</si>
  <si>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</si>
  <si>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</si>
  <si>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</si>
  <si>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</si>
  <si>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</si>
  <si>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</si>
  <si>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</si>
  <si>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</si>
  <si>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</si>
  <si>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</si>
  <si>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</si>
  <si>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</si>
  <si>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</si>
  <si>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</si>
  <si>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</si>
  <si>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</si>
  <si>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</si>
  <si>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</si>
  <si>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</si>
  <si>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</si>
  <si>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</si>
  <si>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</si>
  <si>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</si>
  <si>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</si>
  <si>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</si>
  <si>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</si>
  <si>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</si>
  <si>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</si>
  <si>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</si>
  <si>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</si>
  <si>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</si>
  <si>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</si>
  <si>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</si>
  <si>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</si>
  <si>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</si>
  <si>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</si>
  <si>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</si>
  <si>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</si>
  <si>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</si>
  <si>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</si>
  <si>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</si>
  <si>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</si>
  <si>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</si>
  <si>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</si>
  <si>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</si>
  <si>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</si>
  <si>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</si>
  <si>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</si>
  <si>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</si>
  <si>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</si>
  <si>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</si>
  <si>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</si>
  <si>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</si>
  <si>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</si>
  <si>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</si>
  <si>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</si>
  <si>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</si>
  <si>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</si>
  <si>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</si>
  <si>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</si>
  <si>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</si>
  <si>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</si>
  <si>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</si>
  <si>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</si>
  <si>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</si>
  <si>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</si>
  <si>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</si>
  <si>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</si>
  <si>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</si>
  <si>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</si>
  <si>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</si>
  <si>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</si>
  <si>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</si>
  <si>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</si>
  <si>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</si>
  <si>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</si>
  <si>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</si>
  <si>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</si>
  <si>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</si>
  <si>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</si>
  <si>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</si>
  <si>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</si>
  <si>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</si>
  <si>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</si>
  <si>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</si>
  <si>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</si>
  <si>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</si>
  <si>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</si>
  <si>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</si>
  <si>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</si>
  <si>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</si>
  <si>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</si>
  <si>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</si>
  <si>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</si>
  <si>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</si>
  <si>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</si>
  <si>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</si>
  <si>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</si>
  <si>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</si>
  <si>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</si>
  <si>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</si>
  <si>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</si>
  <si>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</si>
  <si>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</si>
  <si>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</si>
  <si>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</si>
  <si>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</si>
  <si>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</si>
  <si>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</si>
  <si>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</si>
  <si>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</si>
  <si>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</si>
  <si>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</si>
  <si>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</si>
  <si>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</si>
  <si>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</si>
  <si>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</si>
  <si>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</si>
  <si>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</si>
  <si>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</si>
  <si>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</si>
  <si>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</si>
  <si>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</si>
  <si>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</si>
  <si>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</si>
  <si>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</si>
  <si>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</si>
  <si>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</si>
  <si>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</si>
  <si>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</si>
  <si>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</si>
  <si>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</si>
  <si>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</si>
  <si>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</si>
  <si>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</si>
  <si>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</si>
  <si>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</si>
  <si>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</si>
  <si>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</si>
  <si>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</si>
  <si>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</si>
  <si>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</si>
  <si>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</si>
  <si>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</si>
  <si>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</si>
  <si>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</si>
  <si>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</si>
  <si>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</si>
  <si>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</si>
  <si>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</si>
  <si>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</si>
  <si>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</si>
  <si>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</si>
  <si>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</si>
  <si>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</si>
  <si>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</si>
  <si>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</si>
  <si>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</si>
  <si>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</si>
  <si>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</si>
  <si>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</si>
  <si>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</si>
  <si>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</si>
  <si>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</si>
  <si>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</si>
  <si>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</si>
  <si>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</si>
  <si>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</si>
  <si>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</si>
  <si>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</si>
  <si>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</si>
  <si>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</si>
  <si>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</si>
  <si>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</si>
  <si>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</si>
  <si>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</si>
  <si>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</si>
  <si>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</si>
  <si>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</si>
  <si>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</si>
  <si>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</si>
  <si>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</si>
  <si>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</si>
  <si>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</si>
  <si>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</si>
  <si>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</si>
  <si>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</si>
  <si>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</si>
  <si>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</si>
  <si>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</si>
  <si>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</si>
  <si>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</si>
  <si>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</si>
  <si>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</si>
  <si>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</si>
  <si>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</si>
  <si>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</si>
  <si>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</si>
  <si>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</si>
  <si>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</si>
  <si>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</si>
  <si>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</si>
  <si>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</si>
  <si>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</si>
  <si>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</si>
  <si>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</si>
  <si>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</si>
  <si>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</si>
  <si>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</si>
  <si>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</si>
  <si>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</si>
  <si>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</si>
  <si>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</si>
  <si>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</si>
  <si>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</si>
  <si>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</si>
  <si>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</si>
  <si>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</si>
  <si>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</si>
  <si>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</si>
  <si>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</si>
  <si>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</si>
  <si>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</si>
  <si>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</si>
  <si>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</si>
  <si>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</si>
  <si>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</si>
  <si>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</si>
  <si>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</si>
  <si>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</si>
  <si>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</si>
  <si>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</si>
  <si>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</si>
  <si>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</si>
  <si>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</si>
  <si>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</si>
  <si>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</si>
  <si>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</si>
  <si>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</si>
  <si>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</si>
  <si>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</si>
  <si>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</si>
  <si>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</si>
  <si>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</si>
  <si>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</si>
  <si>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</si>
  <si>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</si>
  <si>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</si>
  <si>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</si>
  <si>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</si>
  <si>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</si>
  <si>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</si>
  <si>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</si>
  <si>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</si>
  <si>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</si>
  <si>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</si>
  <si>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</si>
  <si>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</si>
  <si>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</si>
  <si>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</si>
  <si>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</si>
  <si>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</si>
  <si>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</si>
  <si>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</si>
  <si>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</si>
  <si>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</si>
  <si>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</si>
  <si>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</si>
  <si>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</si>
  <si>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</si>
  <si>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</si>
  <si>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</si>
  <si>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</si>
  <si>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</si>
  <si>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</si>
  <si>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</si>
  <si>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</si>
  <si>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</si>
  <si>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</si>
  <si>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</si>
  <si>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</si>
  <si>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</si>
  <si>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</si>
  <si>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</si>
  <si>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</si>
  <si>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</si>
  <si>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</si>
  <si>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</si>
  <si>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</si>
  <si>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</si>
  <si>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</si>
  <si>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</si>
  <si>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</si>
  <si>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</si>
  <si>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</si>
  <si>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</si>
  <si>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</si>
  <si>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</si>
  <si>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</si>
  <si>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</si>
  <si>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</si>
  <si>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</si>
  <si>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</si>
  <si>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</si>
  <si>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</si>
  <si>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</si>
  <si>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</si>
  <si>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</si>
  <si>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</si>
  <si>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</si>
  <si>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</si>
  <si>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</si>
  <si>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</si>
  <si>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</si>
  <si>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</si>
  <si>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</si>
  <si>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</si>
  <si>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</si>
  <si>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</si>
  <si>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</si>
  <si>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</si>
  <si>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</si>
  <si>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</si>
  <si>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</si>
  <si>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</si>
  <si>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</si>
  <si>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</si>
  <si>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</si>
  <si>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</si>
  <si>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</si>
  <si>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</si>
  <si>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</si>
  <si>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</si>
  <si>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</si>
  <si>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</si>
  <si>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</si>
  <si>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</si>
  <si>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</si>
  <si>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</si>
  <si>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</si>
  <si>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</si>
  <si>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</si>
  <si>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</si>
  <si>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</si>
  <si>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</si>
  <si>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</si>
  <si>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</si>
  <si>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</si>
  <si>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</si>
  <si>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</si>
  <si>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</si>
  <si>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</si>
  <si>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</si>
  <si>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</si>
  <si>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</si>
  <si>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</si>
  <si>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</si>
  <si>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</si>
  <si>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</si>
  <si>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</si>
  <si>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</si>
  <si>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</si>
  <si>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</si>
  <si>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</si>
  <si>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</si>
  <si>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</si>
  <si>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</si>
  <si>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</si>
  <si>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</si>
  <si>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</si>
  <si>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</si>
  <si>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</si>
  <si>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</si>
  <si>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</si>
  <si>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</si>
  <si>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</si>
  <si>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</si>
  <si>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</si>
  <si>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</si>
  <si>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</si>
  <si>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</si>
  <si>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</si>
  <si>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</si>
  <si>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</si>
  <si>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</si>
  <si>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</si>
  <si>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</si>
  <si>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</si>
  <si>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</si>
  <si>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</si>
  <si>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</si>
  <si>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</si>
  <si>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</si>
  <si>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</si>
  <si>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</si>
  <si>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</si>
  <si>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</si>
  <si>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</si>
  <si>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</si>
  <si>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</si>
  <si>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</si>
  <si>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</si>
  <si>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</si>
  <si>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</si>
  <si>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</si>
  <si>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</si>
  <si>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</si>
  <si>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</si>
  <si>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</si>
  <si>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</si>
  <si>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</si>
  <si>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</si>
  <si>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</si>
  <si>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</si>
  <si>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</si>
  <si>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</si>
  <si>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</si>
  <si>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</si>
  <si>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</si>
  <si>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</si>
  <si>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</si>
  <si>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</si>
  <si>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</si>
  <si>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</si>
  <si>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</si>
  <si>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</si>
  <si>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</si>
  <si>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</si>
  <si>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</si>
  <si>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</si>
  <si>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</si>
  <si>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</si>
  <si>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</si>
  <si>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</si>
  <si>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</si>
  <si>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</si>
  <si>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</si>
  <si>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</si>
  <si>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</si>
  <si>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</si>
  <si>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</si>
  <si>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</si>
  <si>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</si>
  <si>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</si>
  <si>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</si>
  <si>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</si>
  <si>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</si>
  <si>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</si>
  <si>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</si>
  <si>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</si>
  <si>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</si>
  <si>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</si>
  <si>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</si>
  <si>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</si>
  <si>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</si>
  <si>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</si>
  <si>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</si>
  <si>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</si>
  <si>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</si>
  <si>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</si>
  <si>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</si>
  <si>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</si>
  <si>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</si>
  <si>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</si>
  <si>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</si>
  <si>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</si>
  <si>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</si>
  <si>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</si>
  <si>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</si>
  <si>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</si>
  <si>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</si>
  <si>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</si>
  <si>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</si>
  <si>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</si>
  <si>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</si>
  <si>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</si>
  <si>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</si>
  <si>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</si>
  <si>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</si>
  <si>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</si>
  <si>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</si>
  <si>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</si>
  <si>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</si>
  <si>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</si>
  <si>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</si>
  <si>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</si>
  <si>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</si>
  <si>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</si>
  <si>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</si>
  <si>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</si>
  <si>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</si>
  <si>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</si>
  <si>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</si>
  <si>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</si>
  <si>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</si>
  <si>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</si>
  <si>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</si>
  <si>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</si>
  <si>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</si>
  <si>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</si>
  <si>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</si>
  <si>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</si>
  <si>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</si>
  <si>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</si>
  <si>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</si>
  <si>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</si>
  <si>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</si>
  <si>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</si>
  <si>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</si>
  <si>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</si>
  <si>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</si>
  <si>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</si>
  <si>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</si>
  <si>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</si>
  <si>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</si>
  <si>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</si>
  <si>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</si>
  <si>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</si>
  <si>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</si>
  <si>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</si>
  <si>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</si>
  <si>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</si>
  <si>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</si>
  <si>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</si>
  <si>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</si>
  <si>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</si>
  <si>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</si>
  <si>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</si>
  <si>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</si>
  <si>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</si>
  <si>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</si>
  <si>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</si>
  <si>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</si>
  <si>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</si>
  <si>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</si>
  <si>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</si>
  <si>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</si>
  <si>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</si>
  <si>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</si>
  <si>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</si>
  <si>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</si>
  <si>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</si>
  <si>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</si>
  <si>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</si>
  <si>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</si>
  <si>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</si>
  <si>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</si>
  <si>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</si>
  <si>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</si>
  <si>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</si>
  <si>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</si>
  <si>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</si>
  <si>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</si>
  <si>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</si>
  <si>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</si>
  <si>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</si>
  <si>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</si>
  <si>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</si>
  <si>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</si>
  <si>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</si>
  <si>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</si>
  <si>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</si>
  <si>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</si>
  <si>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</si>
  <si>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</si>
  <si>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</si>
  <si>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</si>
  <si>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</si>
  <si>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</si>
  <si>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</si>
  <si>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</si>
  <si>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</si>
  <si>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</si>
  <si>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</si>
  <si>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</si>
  <si>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</si>
  <si>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</si>
  <si>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</si>
  <si>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</si>
  <si>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</si>
  <si>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</si>
  <si>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</si>
  <si>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</si>
  <si>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</si>
  <si>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</si>
  <si>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</si>
  <si>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</si>
  <si>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</si>
  <si>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</si>
  <si>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</si>
  <si>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</si>
  <si>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</si>
  <si>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</si>
  <si>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</si>
  <si>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</si>
  <si>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</si>
  <si>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</si>
  <si>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</si>
  <si>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</si>
  <si>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</si>
  <si>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</si>
  <si>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</si>
  <si>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</si>
  <si>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</si>
  <si>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</si>
  <si>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</si>
  <si>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</si>
  <si>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</si>
  <si>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</si>
  <si>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</si>
  <si>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</si>
  <si>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</si>
  <si>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</si>
  <si>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</si>
  <si>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</si>
  <si>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</si>
  <si>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</si>
  <si>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</si>
  <si>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</si>
  <si>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</si>
  <si>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</si>
  <si>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</si>
  <si>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</si>
  <si>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</si>
  <si>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</si>
  <si>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</si>
  <si>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</si>
  <si>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</si>
  <si>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</si>
  <si>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</si>
  <si>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</si>
  <si>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</si>
  <si>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</si>
  <si>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</si>
  <si>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</si>
  <si>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</si>
  <si>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</si>
  <si>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</si>
  <si>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</si>
  <si>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</si>
  <si>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</si>
  <si>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</si>
  <si>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</si>
  <si>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</si>
  <si>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</si>
  <si>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</si>
  <si>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</si>
  <si>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</si>
  <si>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</si>
  <si>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</si>
  <si>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</si>
  <si>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</si>
  <si>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</si>
  <si>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</si>
  <si>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</si>
  <si>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</si>
  <si>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</si>
  <si>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</si>
  <si>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</si>
  <si>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</si>
  <si>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</si>
  <si>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</si>
  <si>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</si>
  <si>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</si>
  <si>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</si>
  <si>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</si>
  <si>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</si>
  <si>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</si>
  <si>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</si>
  <si>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</si>
  <si>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</si>
  <si>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</si>
  <si>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</si>
  <si>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</si>
  <si>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</si>
  <si>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</si>
  <si>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</si>
  <si>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</si>
  <si>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</si>
  <si>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</si>
  <si>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</si>
  <si>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</si>
  <si>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</si>
  <si>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</si>
  <si>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</si>
  <si>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</si>
  <si>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</si>
  <si>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</si>
  <si>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</si>
  <si>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</si>
  <si>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</si>
  <si>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</si>
  <si>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</si>
  <si>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</si>
  <si>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</si>
  <si>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</si>
  <si>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</si>
  <si>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</si>
  <si>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</si>
  <si>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</si>
  <si>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</si>
  <si>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</si>
  <si>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</si>
  <si>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</si>
  <si>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</si>
  <si>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</si>
  <si>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</si>
  <si>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</si>
  <si>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</si>
  <si>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</si>
  <si>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</si>
  <si>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</si>
  <si>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</si>
  <si>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</si>
  <si>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</si>
  <si>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</si>
  <si>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</si>
  <si>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</si>
  <si>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</si>
  <si>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</si>
  <si>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</si>
  <si>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</si>
  <si>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</si>
  <si>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</si>
  <si>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</si>
  <si>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</si>
  <si>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</si>
  <si>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</si>
  <si>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</si>
  <si>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</si>
  <si>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</si>
  <si>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</si>
  <si>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</si>
  <si>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</si>
  <si>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</si>
  <si>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</si>
  <si>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</si>
  <si>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</si>
  <si>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</si>
  <si>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</si>
  <si>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</si>
  <si>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</si>
  <si>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</si>
  <si>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</si>
  <si>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</si>
  <si>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</si>
  <si>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</si>
  <si>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</si>
  <si>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</si>
  <si>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</si>
  <si>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</si>
  <si>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</si>
  <si>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</si>
  <si>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</si>
  <si>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</si>
  <si>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</si>
  <si>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</si>
  <si>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</si>
  <si>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</si>
  <si>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</si>
  <si>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</si>
  <si>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</si>
  <si>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</si>
  <si>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</si>
  <si>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</si>
  <si>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</si>
  <si>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</si>
  <si>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</si>
  <si>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</si>
  <si>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</si>
  <si>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</si>
  <si>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</si>
  <si>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</si>
  <si>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</si>
  <si>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</si>
  <si>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</si>
  <si>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</si>
  <si>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</si>
  <si>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</si>
  <si>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</si>
  <si>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</si>
  <si>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</si>
  <si>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</si>
  <si>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</si>
  <si>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</si>
  <si>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</si>
  <si>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</si>
  <si>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</si>
  <si>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</si>
  <si>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</si>
  <si>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</si>
  <si>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</si>
  <si>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</si>
  <si>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</si>
  <si>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</si>
  <si>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</si>
  <si>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</si>
  <si>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</si>
  <si>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</si>
  <si>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</si>
  <si>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</si>
  <si>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</si>
  <si>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</si>
  <si>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</si>
  <si>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</si>
  <si>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</si>
  <si>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</si>
  <si>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</si>
  <si>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</si>
  <si>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</si>
  <si>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</si>
  <si>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</si>
  <si>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</si>
  <si>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</si>
  <si>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</si>
  <si>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</si>
  <si>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</si>
  <si>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</si>
  <si>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</si>
  <si>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</si>
  <si>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</si>
  <si>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</si>
  <si>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</si>
  <si>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</si>
  <si>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</si>
  <si>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</si>
  <si>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</si>
  <si>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</si>
  <si>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</si>
  <si>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</si>
  <si>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</si>
  <si>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</si>
  <si>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</si>
  <si>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</si>
  <si>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</si>
  <si>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</si>
  <si>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</si>
  <si>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</si>
  <si>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</si>
  <si>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</si>
  <si>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</si>
  <si>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</si>
  <si>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</si>
  <si>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</si>
  <si>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</si>
  <si>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</si>
  <si>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</si>
  <si>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</si>
  <si>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</si>
  <si>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</si>
  <si>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</si>
  <si>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</si>
  <si>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</si>
  <si>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</si>
  <si>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</si>
  <si>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</si>
  <si>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</si>
  <si>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</si>
  <si>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</si>
  <si>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</si>
  <si>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</si>
  <si>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</si>
  <si>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</si>
  <si>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</si>
  <si>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</si>
  <si>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</si>
  <si>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</si>
  <si>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</si>
  <si>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</si>
  <si>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</si>
  <si>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</si>
  <si>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</si>
  <si>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</si>
  <si>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</si>
  <si>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</si>
  <si>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</si>
  <si>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</si>
  <si>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</si>
  <si>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</si>
  <si>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</si>
  <si>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</si>
  <si>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</si>
  <si>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</si>
  <si>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</si>
  <si>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</si>
  <si>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</si>
  <si>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</si>
  <si>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</si>
  <si>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</si>
  <si>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</si>
  <si>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</si>
  <si>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</si>
  <si>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</si>
  <si>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</si>
  <si>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</si>
  <si>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</si>
  <si>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</si>
  <si>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</si>
  <si>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</si>
  <si>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</si>
  <si>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</si>
  <si>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</si>
  <si>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</si>
  <si>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</si>
  <si>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</si>
  <si>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</si>
  <si>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</si>
  <si>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</si>
  <si>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</si>
  <si>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</si>
  <si>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</si>
  <si>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</si>
  <si>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</si>
  <si>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</si>
  <si>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</si>
  <si>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</si>
  <si>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</si>
  <si>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</si>
  <si>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</si>
  <si>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</si>
  <si>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</si>
  <si>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</si>
  <si>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</si>
  <si>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</si>
  <si>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</si>
  <si>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</si>
  <si>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</si>
  <si>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</si>
  <si>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</si>
  <si>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</si>
  <si>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</si>
  <si>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</si>
  <si>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</si>
  <si>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</si>
  <si>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</si>
  <si>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</si>
  <si>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</si>
  <si>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</si>
  <si>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</si>
  <si>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</si>
  <si>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</si>
  <si>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</si>
  <si>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</si>
  <si>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</si>
  <si>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</si>
  <si>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</si>
  <si>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</si>
  <si>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</si>
  <si>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</si>
  <si>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</si>
  <si>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</si>
  <si>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</si>
  <si>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</si>
  <si>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</si>
  <si>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</si>
  <si>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</si>
  <si>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</si>
  <si>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</si>
  <si>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</si>
  <si>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</si>
  <si>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</si>
  <si>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</si>
  <si>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</si>
  <si>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</si>
  <si>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</si>
  <si>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</si>
  <si>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</si>
  <si>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</si>
  <si>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</si>
  <si>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</si>
  <si>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</si>
  <si>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</si>
  <si>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</si>
  <si>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</si>
  <si>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</si>
  <si>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</si>
  <si>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</si>
  <si>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</si>
  <si>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</si>
  <si>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</si>
  <si>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</si>
  <si>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</si>
  <si>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</si>
  <si>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</si>
  <si>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</si>
  <si>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</si>
  <si>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</si>
  <si>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</si>
  <si>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</si>
  <si>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</si>
  <si>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</si>
  <si>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</si>
  <si>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</si>
  <si>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</si>
  <si>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</si>
  <si>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</si>
  <si>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</si>
  <si>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</si>
  <si>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</si>
  <si>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</si>
  <si>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</si>
  <si>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</si>
  <si>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</si>
  <si>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</si>
  <si>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</si>
  <si>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</si>
  <si>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</si>
  <si>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</si>
  <si>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</si>
  <si>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</si>
  <si>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</si>
  <si>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</si>
  <si>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</si>
  <si>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</si>
  <si>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</si>
  <si>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</si>
  <si>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</si>
  <si>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</si>
  <si>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</si>
  <si>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</si>
  <si>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</si>
  <si>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</si>
  <si>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</si>
  <si>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</si>
  <si>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</si>
  <si>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</si>
  <si>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</si>
  <si>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</si>
  <si>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</si>
  <si>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</si>
  <si>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</si>
  <si>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</si>
  <si>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</si>
  <si>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</si>
  <si>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</si>
  <si>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</si>
  <si>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</si>
  <si>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</si>
  <si>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</si>
  <si>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</si>
  <si>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</si>
  <si>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</si>
  <si>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</si>
  <si>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</si>
  <si>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</si>
  <si>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</si>
  <si>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</si>
  <si>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</si>
  <si>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</si>
  <si>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</si>
  <si>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</si>
  <si>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</si>
  <si>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</si>
  <si>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</si>
  <si>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</si>
  <si>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</si>
  <si>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</si>
  <si>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</si>
  <si>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</si>
  <si>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</si>
  <si>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</si>
  <si>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</si>
  <si>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</si>
  <si>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</si>
  <si>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</si>
  <si>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</si>
  <si>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</si>
  <si>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</si>
  <si>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</si>
  <si>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</si>
  <si>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</si>
  <si>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</si>
  <si>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</si>
  <si>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</si>
  <si>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</si>
  <si>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</si>
  <si>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</si>
  <si>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</si>
  <si>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</si>
  <si>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</si>
  <si>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</si>
  <si>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</si>
  <si>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</si>
  <si>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</si>
  <si>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</si>
  <si>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</si>
  <si>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</si>
  <si>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</si>
  <si>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</si>
  <si>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</si>
  <si>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</si>
  <si>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</si>
  <si>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</si>
  <si>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</si>
  <si>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</si>
  <si>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</si>
  <si>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</si>
  <si>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</si>
  <si>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</si>
  <si>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</si>
  <si>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</si>
  <si>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</si>
  <si>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</si>
  <si>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</si>
  <si>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</si>
  <si>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</si>
  <si>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</si>
  <si>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</si>
  <si>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</si>
  <si>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</si>
  <si>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</si>
  <si>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</si>
  <si>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</si>
  <si>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</si>
  <si>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</si>
  <si>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</si>
  <si>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</si>
  <si>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</si>
  <si>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</si>
  <si>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</si>
  <si>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</si>
  <si>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</si>
  <si>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</si>
  <si>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</si>
  <si>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</si>
  <si>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</si>
  <si>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</si>
  <si>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</si>
  <si>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</si>
  <si>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</si>
  <si>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</si>
  <si>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</si>
  <si>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</si>
  <si>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</si>
  <si>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</si>
  <si>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</si>
  <si>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</si>
  <si>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</si>
  <si>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</si>
  <si>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</si>
  <si>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</si>
  <si>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</si>
  <si>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</si>
  <si>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</si>
  <si>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</si>
  <si>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</si>
  <si>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</si>
  <si>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</si>
  <si>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</si>
  <si>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</si>
  <si>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</si>
  <si>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</si>
  <si>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</si>
  <si>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</si>
  <si>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</si>
  <si>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</si>
  <si>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</si>
  <si>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</si>
  <si>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</si>
  <si>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</si>
  <si>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</si>
  <si>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</si>
  <si>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</si>
  <si>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</si>
  <si>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</si>
  <si>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</si>
  <si>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</si>
  <si>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</si>
  <si>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</si>
  <si>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</si>
  <si>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</si>
  <si>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</si>
  <si>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</si>
  <si>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</si>
  <si>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</si>
  <si>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</si>
  <si>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</si>
  <si>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</si>
  <si>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</si>
  <si>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</si>
  <si>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</si>
  <si>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</si>
  <si>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</si>
  <si>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</si>
  <si>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</si>
  <si>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</si>
  <si>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</si>
  <si>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</si>
  <si>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</si>
  <si>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</si>
  <si>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</si>
  <si>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</si>
  <si>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</si>
  <si>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</si>
  <si>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</si>
  <si>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</si>
  <si>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</si>
  <si>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</si>
  <si>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</si>
  <si>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</si>
  <si>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</si>
  <si>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</si>
  <si>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</si>
  <si>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</si>
  <si>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</si>
  <si>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</si>
  <si>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</si>
  <si>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</si>
  <si>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</si>
  <si>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</si>
  <si>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</si>
  <si>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</si>
  <si>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</si>
  <si>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</si>
  <si>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</si>
  <si>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</si>
  <si>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</si>
  <si>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</si>
  <si>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</si>
  <si>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</si>
  <si>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</si>
  <si>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</si>
  <si>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</si>
  <si>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</si>
  <si>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</si>
  <si>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</si>
  <si>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</si>
  <si>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</si>
  <si>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</si>
  <si>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</si>
  <si>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</si>
  <si>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</si>
  <si>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</si>
  <si>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</si>
  <si>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</si>
  <si>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</si>
  <si>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</si>
  <si>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</si>
  <si>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</si>
  <si>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</si>
  <si>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</si>
  <si>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</si>
  <si>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</si>
  <si>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</si>
  <si>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</si>
  <si>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</si>
  <si>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</si>
  <si>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</si>
  <si>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</si>
  <si>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</si>
  <si>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</si>
  <si>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</si>
  <si>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</si>
  <si>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</si>
  <si>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</si>
  <si>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</si>
  <si>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</si>
  <si>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</si>
  <si>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</si>
  <si>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</si>
  <si>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</si>
  <si>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</si>
  <si>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</si>
  <si>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</si>
  <si>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</si>
  <si>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</si>
  <si>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</si>
  <si>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</si>
  <si>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</si>
  <si>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</si>
  <si>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</si>
  <si>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</si>
  <si>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</si>
  <si>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</si>
  <si>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</si>
  <si>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</si>
  <si>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</si>
  <si>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</si>
  <si>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</si>
  <si>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</si>
  <si>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</si>
  <si>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</si>
  <si>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</si>
  <si>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</si>
  <si>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</si>
  <si>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</si>
  <si>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</si>
  <si>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</si>
  <si>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</si>
  <si>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</si>
  <si>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</si>
  <si>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</si>
  <si>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</si>
  <si>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</si>
  <si>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</si>
  <si>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</si>
  <si>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</si>
  <si>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</si>
  <si>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</si>
  <si>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</si>
  <si>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</si>
  <si>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</si>
  <si>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</si>
  <si>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</si>
  <si>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</si>
  <si>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</si>
  <si>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</si>
  <si>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</si>
  <si>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</si>
  <si>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</si>
  <si>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</si>
  <si>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</si>
  <si>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</si>
  <si>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</si>
  <si>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</si>
  <si>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</si>
  <si>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</si>
  <si>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</si>
  <si>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</si>
  <si>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</si>
  <si>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</si>
  <si>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</si>
  <si>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</si>
  <si>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</si>
  <si>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</si>
  <si>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</si>
  <si>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</si>
  <si>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</si>
  <si>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</si>
  <si>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</si>
  <si>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</si>
  <si>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</si>
  <si>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</si>
  <si>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</si>
  <si>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</si>
  <si>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</si>
  <si>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</si>
  <si>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</si>
  <si>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</si>
  <si>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</si>
  <si>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</si>
  <si>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</si>
  <si>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</si>
  <si>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</si>
  <si>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</si>
  <si>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</si>
  <si>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</si>
  <si>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</si>
  <si>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</si>
  <si>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</si>
  <si>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</si>
  <si>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</si>
  <si>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</si>
  <si>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</si>
  <si>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</si>
  <si>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</si>
  <si>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</si>
  <si>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</si>
  <si>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</si>
  <si>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</si>
  <si>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</si>
  <si>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</si>
  <si>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</si>
  <si>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</si>
  <si>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</si>
  <si>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</si>
  <si>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</si>
  <si>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</si>
  <si>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</si>
  <si>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</si>
  <si>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</si>
  <si>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</si>
  <si>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</si>
  <si>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</si>
  <si>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</si>
  <si>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</si>
  <si>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</si>
  <si>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</si>
  <si>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</si>
  <si>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</si>
  <si>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</si>
  <si>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</si>
  <si>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</si>
  <si>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</si>
  <si>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</si>
  <si>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</si>
  <si>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</si>
  <si>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</si>
  <si>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</si>
  <si>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</si>
  <si>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</si>
  <si>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</si>
  <si>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</si>
  <si>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</si>
  <si>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</si>
  <si>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</si>
  <si>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</si>
  <si>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</si>
  <si>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</si>
  <si>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</si>
  <si>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</si>
  <si>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</si>
  <si>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</si>
  <si>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</si>
  <si>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</si>
  <si>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</si>
  <si>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</si>
  <si>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</si>
  <si>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</si>
  <si>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</si>
  <si>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</si>
  <si>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</si>
  <si>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</si>
  <si>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</si>
  <si>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</si>
  <si>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</si>
  <si>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</si>
  <si>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</si>
  <si>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</si>
  <si>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</si>
  <si>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</si>
  <si>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</si>
  <si>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</si>
  <si>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</si>
  <si>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</si>
  <si>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</si>
  <si>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</si>
  <si>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</si>
  <si>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</si>
  <si>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</si>
  <si>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</si>
  <si>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</si>
  <si>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</si>
  <si>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</si>
  <si>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</si>
  <si>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</si>
  <si>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</si>
  <si>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</si>
  <si>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</si>
  <si>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</si>
  <si>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</si>
  <si>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</si>
  <si>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</si>
  <si>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</si>
  <si>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</si>
  <si>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</si>
  <si>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</si>
  <si>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</si>
  <si>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</si>
  <si>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</si>
  <si>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</si>
  <si>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</si>
  <si>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</si>
  <si>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</si>
  <si>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</si>
  <si>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</si>
  <si>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</si>
  <si>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</si>
  <si>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</si>
  <si>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</si>
  <si>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</si>
  <si>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</si>
  <si>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</si>
  <si>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</si>
  <si>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</si>
  <si>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</si>
  <si>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</si>
  <si>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</si>
  <si>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</si>
  <si>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</si>
  <si>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</si>
  <si>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</si>
  <si>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</si>
  <si>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</si>
  <si>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</si>
  <si>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</si>
  <si>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</si>
  <si>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</si>
  <si>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</si>
  <si>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</si>
  <si>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</si>
  <si>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</si>
  <si>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</si>
  <si>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</si>
  <si>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</si>
  <si>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</si>
  <si>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</si>
  <si>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</si>
  <si>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</si>
  <si>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</si>
  <si>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</si>
  <si>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</si>
  <si>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</si>
  <si>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</si>
  <si>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</si>
  <si>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</si>
  <si>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</si>
  <si>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</si>
  <si>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</si>
  <si>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</si>
  <si>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</si>
  <si>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</si>
  <si>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</si>
  <si>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</si>
  <si>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</si>
  <si>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</si>
  <si>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</si>
  <si>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</si>
  <si>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</si>
  <si>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</si>
  <si>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</si>
  <si>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</si>
  <si>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</si>
  <si>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</si>
  <si>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</si>
  <si>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</si>
  <si>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</si>
  <si>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</si>
  <si>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</si>
  <si>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</si>
  <si>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</si>
  <si>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</si>
  <si>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</si>
  <si>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</si>
  <si>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</si>
  <si>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</si>
  <si>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</si>
  <si>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</si>
  <si>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</si>
  <si>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</si>
  <si>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</si>
  <si>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</si>
  <si>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</si>
  <si>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</si>
  <si>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</si>
  <si>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</si>
  <si>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</si>
  <si>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</si>
  <si>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</si>
  <si>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</si>
  <si>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</si>
  <si>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</si>
  <si>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</si>
  <si>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</si>
  <si>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</si>
  <si>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</si>
  <si>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</si>
  <si>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</si>
  <si>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</si>
  <si>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</si>
  <si>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</si>
  <si>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</si>
  <si>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</si>
  <si>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</si>
  <si>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</si>
  <si>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</si>
  <si>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</si>
  <si>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</si>
  <si>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</si>
  <si>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</si>
  <si>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</si>
  <si>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</si>
  <si>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</si>
  <si>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</si>
  <si>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</si>
  <si>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</si>
  <si>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</si>
  <si>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</si>
  <si>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</si>
  <si>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</si>
  <si>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</si>
  <si>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</si>
  <si>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</si>
  <si>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</si>
  <si>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</si>
  <si>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</si>
  <si>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</si>
  <si>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</si>
  <si>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</si>
  <si>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</si>
  <si>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</si>
  <si>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</si>
  <si>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</si>
  <si>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</si>
  <si>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</si>
  <si>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</si>
  <si>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</si>
  <si>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</si>
  <si>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</si>
  <si>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</si>
  <si>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</si>
  <si>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</si>
  <si>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</si>
  <si>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</si>
  <si>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</si>
  <si>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</si>
  <si>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</si>
  <si>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</si>
  <si>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</si>
  <si>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</si>
  <si>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</si>
  <si>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</si>
  <si>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</si>
  <si>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</si>
  <si>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</si>
  <si>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</si>
  <si>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</si>
  <si>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</si>
  <si>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</si>
  <si>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</si>
  <si>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</si>
  <si>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</si>
  <si>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</si>
  <si>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</si>
  <si>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</si>
  <si>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</si>
  <si>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</si>
  <si>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</si>
  <si>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</si>
  <si>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</si>
  <si>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</si>
  <si>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</si>
  <si>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</si>
  <si>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</si>
  <si>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</si>
  <si>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</si>
  <si>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</si>
  <si>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</si>
  <si>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</si>
  <si>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</si>
  <si>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</si>
  <si>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</si>
  <si>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</si>
  <si>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</si>
  <si>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</si>
  <si>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</si>
  <si>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</si>
  <si>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</si>
  <si>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</si>
  <si>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</si>
  <si>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</si>
  <si>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</si>
  <si>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</si>
  <si>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</si>
  <si>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</si>
  <si>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</si>
  <si>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</si>
  <si>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</si>
  <si>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</si>
  <si>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</si>
  <si>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</si>
  <si>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</si>
  <si>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</si>
  <si>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</si>
  <si>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</si>
  <si>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</si>
  <si>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</si>
  <si>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</si>
  <si>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</si>
  <si>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</si>
  <si>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</si>
  <si>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</si>
  <si>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</si>
  <si>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</si>
  <si>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</si>
  <si>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</si>
  <si>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</si>
  <si>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</si>
  <si>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</si>
  <si>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</si>
  <si>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</si>
  <si>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</si>
  <si>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</si>
  <si>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</si>
  <si>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</si>
  <si>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</si>
  <si>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</si>
  <si>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</si>
  <si>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</si>
  <si>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</si>
  <si>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</si>
  <si>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</si>
  <si>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</si>
  <si>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</si>
  <si>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</si>
  <si>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</si>
  <si>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</si>
  <si>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</si>
  <si>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</si>
  <si>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</si>
  <si>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</si>
  <si>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</si>
  <si>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</si>
  <si>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</si>
  <si>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</si>
  <si>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</si>
  <si>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</si>
  <si>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</si>
  <si>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</si>
  <si>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</si>
  <si>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</si>
  <si>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</si>
  <si>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</si>
  <si>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</si>
  <si>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</si>
  <si>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</si>
  <si>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</si>
  <si>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</si>
  <si>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</si>
  <si>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</si>
  <si>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</si>
  <si>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</si>
  <si>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</si>
  <si>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</si>
  <si>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</si>
  <si>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</si>
  <si>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</si>
  <si>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</si>
  <si>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</si>
  <si>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</si>
  <si>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</si>
  <si>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</si>
  <si>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</si>
  <si>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</si>
  <si>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</si>
  <si>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</si>
  <si>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</si>
  <si>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</si>
  <si>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</si>
  <si>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</si>
  <si>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</si>
  <si>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</si>
  <si>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</si>
  <si>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</si>
  <si>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</si>
  <si>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</si>
  <si>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</si>
  <si>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</si>
  <si>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</si>
  <si>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</si>
  <si>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</si>
  <si>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</si>
  <si>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</si>
  <si>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</si>
  <si>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</si>
  <si>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</si>
  <si>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</si>
  <si>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</si>
  <si>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</si>
  <si>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</si>
  <si>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</si>
  <si>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</si>
  <si>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</si>
  <si>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</si>
  <si>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</si>
  <si>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</si>
  <si>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</si>
  <si>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</si>
  <si>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</si>
  <si>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</si>
  <si>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</si>
  <si>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</si>
  <si>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</si>
  <si>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</si>
  <si>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</si>
  <si>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</si>
  <si>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</si>
  <si>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</si>
  <si>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</si>
  <si>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</si>
  <si>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</si>
  <si>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</si>
  <si>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</si>
  <si>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</si>
  <si>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</si>
  <si>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</si>
  <si>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</si>
  <si>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</si>
  <si>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</si>
  <si>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</si>
  <si>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</si>
  <si>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</si>
  <si>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</si>
  <si>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</si>
  <si>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</si>
  <si>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</si>
  <si>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</si>
  <si>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</si>
  <si>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</si>
  <si>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</si>
  <si>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</si>
  <si>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</si>
  <si>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</si>
  <si>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</si>
  <si>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</si>
  <si>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</si>
  <si>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</si>
  <si>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</si>
  <si>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</si>
  <si>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</si>
  <si>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</si>
  <si>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</si>
  <si>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</si>
  <si>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</si>
  <si>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</si>
  <si>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</si>
  <si>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</si>
  <si>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</si>
  <si>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</si>
  <si>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</si>
  <si>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</si>
  <si>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</si>
  <si>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</si>
  <si>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</si>
  <si>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</si>
  <si>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</si>
  <si>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</si>
  <si>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</si>
  <si>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</si>
  <si>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</si>
  <si>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</si>
  <si>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</si>
  <si>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</si>
  <si>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</si>
  <si>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</si>
  <si>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</si>
  <si>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</si>
  <si>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</si>
  <si>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</si>
  <si>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</si>
  <si>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</si>
  <si>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</si>
  <si>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</si>
  <si>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</si>
  <si>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</si>
  <si>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</si>
  <si>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</si>
  <si>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</si>
  <si>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</si>
  <si>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</si>
  <si>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</si>
  <si>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</si>
  <si>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</si>
  <si>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</si>
  <si>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</si>
  <si>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</si>
  <si>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</si>
  <si>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</si>
  <si>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</si>
  <si>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</si>
  <si>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</si>
  <si>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</si>
  <si>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</si>
  <si>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</si>
  <si>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</si>
  <si>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</si>
  <si>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</si>
  <si>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</si>
  <si>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</si>
  <si>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</si>
  <si>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</si>
  <si>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</si>
  <si>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</si>
  <si>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</si>
  <si>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</si>
  <si>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</si>
  <si>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</si>
  <si>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</si>
  <si>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</si>
  <si>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</si>
  <si>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</si>
  <si>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</si>
  <si>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</si>
  <si>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</si>
  <si>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</si>
  <si>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</si>
  <si>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</si>
  <si>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</si>
  <si>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</si>
  <si>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</si>
  <si>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</si>
  <si>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</si>
  <si>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</si>
  <si>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</si>
  <si>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</si>
  <si>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</si>
  <si>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</si>
  <si>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</si>
  <si>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</si>
  <si>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</si>
  <si>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</si>
  <si>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</si>
  <si>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</si>
  <si>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</si>
  <si>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</si>
  <si>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</si>
  <si>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</si>
  <si>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</si>
  <si>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</si>
  <si>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</si>
  <si>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</si>
  <si>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</si>
  <si>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</si>
  <si>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</si>
  <si>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</si>
  <si>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</si>
  <si>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</si>
  <si>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</si>
  <si>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</si>
  <si>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</si>
  <si>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</si>
  <si>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</si>
  <si>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</si>
  <si>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</si>
  <si>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</si>
  <si>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</si>
  <si>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</si>
  <si>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</si>
  <si>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</si>
  <si>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</si>
  <si>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</si>
  <si>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</si>
  <si>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</si>
  <si>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</si>
  <si>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</si>
  <si>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</si>
  <si>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</si>
  <si>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</si>
  <si>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</si>
  <si>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</si>
  <si>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</si>
  <si>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</si>
  <si>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</si>
  <si>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</si>
  <si>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</si>
  <si>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</si>
  <si>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</si>
  <si>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</si>
  <si>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</si>
  <si>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</si>
  <si>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</si>
  <si>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</si>
  <si>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</si>
  <si>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</si>
  <si>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</si>
  <si>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</si>
  <si>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</si>
  <si>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</si>
  <si>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</si>
  <si>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</si>
  <si>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</si>
  <si>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</si>
  <si>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</si>
  <si>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</si>
  <si>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</si>
  <si>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</si>
  <si>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</si>
  <si>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</si>
  <si>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</si>
  <si>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</si>
  <si>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</si>
  <si>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</si>
  <si>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</si>
  <si>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</si>
  <si>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</si>
  <si>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</si>
  <si>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</si>
  <si>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</si>
  <si>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</si>
  <si>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</si>
  <si>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</si>
  <si>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</si>
  <si>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</si>
  <si>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</si>
  <si>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</si>
  <si>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</si>
  <si>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</si>
  <si>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</si>
  <si>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</si>
  <si>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</si>
  <si>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</si>
  <si>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</si>
  <si>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</si>
  <si>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</si>
  <si>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</si>
  <si>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</si>
  <si>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</si>
  <si>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</si>
  <si>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</si>
  <si>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</si>
  <si>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</si>
  <si>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</si>
  <si>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</si>
  <si>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</si>
  <si>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</si>
  <si>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</si>
  <si>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</si>
  <si>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</si>
  <si>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</si>
  <si>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</si>
  <si>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</si>
  <si>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</si>
  <si>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</si>
  <si>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</si>
  <si>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</si>
  <si>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</si>
  <si>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</si>
  <si>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</si>
  <si>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</si>
  <si>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</si>
  <si>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</si>
  <si>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</si>
  <si>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</si>
  <si>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</si>
  <si>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</si>
  <si>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</si>
  <si>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</si>
  <si>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</si>
  <si>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</si>
  <si>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</si>
  <si>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</si>
  <si>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</si>
  <si>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</si>
  <si>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</si>
  <si>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</si>
  <si>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</si>
  <si>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</si>
  <si>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</si>
  <si>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</si>
  <si>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</si>
  <si>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</si>
  <si>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</si>
  <si>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</si>
  <si>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</si>
  <si>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</si>
  <si>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</si>
  <si>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</si>
  <si>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</si>
  <si>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</si>
  <si>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</si>
  <si>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</si>
  <si>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</si>
  <si>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</si>
  <si>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</si>
  <si>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</si>
  <si>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</si>
  <si>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</si>
  <si>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</si>
  <si>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</si>
  <si>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</si>
  <si>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</si>
  <si>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</si>
  <si>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</si>
  <si>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</si>
  <si>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</si>
  <si>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</si>
  <si>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</si>
  <si>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</si>
  <si>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</si>
  <si>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</si>
  <si>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</si>
  <si>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</si>
  <si>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</si>
  <si>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</si>
  <si>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</si>
  <si>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</si>
  <si>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</si>
  <si>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</si>
  <si>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</si>
  <si>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</si>
  <si>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</si>
  <si>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</si>
  <si>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</si>
  <si>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</si>
  <si>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</si>
  <si>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</si>
  <si>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</si>
  <si>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</si>
  <si>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</si>
  <si>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</si>
  <si>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</si>
  <si>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</si>
  <si>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</si>
  <si>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</si>
  <si>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</si>
  <si>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</si>
  <si>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</si>
  <si>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</si>
  <si>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</si>
  <si>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</si>
  <si>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</si>
  <si>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</si>
  <si>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</si>
  <si>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</si>
  <si>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</si>
  <si>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</si>
  <si>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</si>
  <si>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</si>
  <si>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</si>
  <si>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</si>
  <si>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</si>
  <si>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</si>
  <si>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</si>
  <si>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</si>
  <si>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</si>
  <si>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</si>
  <si>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</si>
  <si>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</si>
  <si>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</si>
  <si>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</si>
  <si>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</si>
  <si>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</si>
  <si>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</si>
  <si>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</si>
  <si>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</si>
  <si>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</si>
  <si>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</si>
  <si>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</si>
  <si>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</si>
  <si>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</si>
  <si>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</si>
  <si>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</si>
  <si>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</si>
  <si>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</si>
  <si>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</si>
  <si>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</si>
  <si>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</si>
  <si>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</si>
  <si>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</si>
  <si>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</si>
  <si>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</si>
  <si>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</si>
  <si>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</si>
  <si>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</si>
  <si>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</si>
  <si>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</si>
  <si>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</si>
  <si>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</si>
  <si>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</si>
  <si>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</si>
  <si>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</si>
  <si>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</si>
  <si>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</si>
  <si>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</si>
  <si>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</si>
  <si>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</si>
  <si>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</si>
  <si>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</si>
  <si>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</si>
  <si>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</si>
  <si>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</si>
  <si>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</si>
  <si>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</si>
  <si>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</si>
  <si>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</si>
  <si>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</si>
  <si>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</si>
  <si>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</si>
  <si>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</si>
  <si>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</si>
  <si>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</si>
  <si>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</si>
  <si>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</si>
  <si>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</si>
  <si>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</si>
  <si>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</si>
  <si>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</si>
  <si>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</si>
  <si>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</si>
  <si>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</si>
  <si>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</si>
  <si>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</si>
  <si>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</si>
  <si>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</si>
  <si>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</si>
  <si>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</si>
  <si>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</si>
  <si>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</si>
  <si>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</si>
  <si>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</si>
  <si>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</si>
  <si>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</si>
  <si>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</si>
  <si>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</si>
  <si>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</si>
  <si>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</si>
  <si>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</si>
  <si>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</si>
  <si>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</si>
  <si>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</si>
  <si>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</si>
  <si>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</si>
  <si>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</si>
  <si>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</si>
  <si>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</si>
  <si>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</si>
  <si>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</si>
  <si>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</si>
  <si>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</si>
  <si>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</si>
  <si>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</si>
  <si>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</si>
  <si>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</si>
  <si>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</si>
  <si>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</si>
  <si>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</si>
  <si>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</si>
  <si>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</si>
  <si>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</si>
  <si>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</si>
  <si>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</si>
  <si>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</si>
  <si>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</si>
  <si>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</si>
  <si>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</si>
  <si>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</si>
  <si>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</si>
  <si>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</si>
  <si>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</si>
  <si>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</si>
  <si>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</si>
  <si>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</si>
  <si>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</si>
  <si>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</si>
  <si>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</si>
  <si>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</si>
  <si>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</si>
  <si>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</si>
  <si>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</si>
  <si>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</si>
  <si>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</si>
  <si>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</si>
  <si>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</si>
  <si>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</si>
  <si>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</si>
  <si>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</si>
  <si>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</si>
  <si>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</si>
  <si>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</si>
  <si>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</si>
  <si>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</si>
  <si>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</si>
  <si>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</si>
  <si>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</si>
  <si>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</si>
  <si>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</si>
  <si>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</si>
  <si>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</si>
  <si>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</si>
  <si>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</si>
  <si>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</si>
  <si>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</si>
  <si>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</si>
  <si>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</si>
  <si>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</si>
  <si>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</si>
  <si>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</si>
  <si>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</si>
  <si>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</si>
  <si>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</si>
  <si>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</si>
  <si>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</si>
  <si>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</si>
  <si>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</si>
  <si>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</si>
  <si>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</si>
  <si>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</si>
  <si>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</si>
  <si>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</si>
  <si>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</si>
  <si>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</si>
  <si>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</si>
  <si>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</si>
  <si>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</si>
  <si>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</si>
  <si>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</si>
  <si>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</si>
  <si>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</si>
  <si>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</si>
  <si>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</si>
  <si>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</si>
  <si>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</si>
  <si>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</si>
  <si>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</si>
  <si>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</si>
  <si>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</si>
  <si>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</si>
  <si>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</si>
  <si>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</si>
  <si>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</si>
  <si>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</si>
  <si>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</si>
  <si>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</si>
  <si>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</si>
  <si>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</si>
  <si>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</si>
  <si>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</si>
  <si>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</si>
  <si>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</si>
  <si>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</si>
  <si>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</si>
  <si>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</si>
  <si>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</si>
  <si>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</si>
  <si>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</si>
  <si>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</si>
  <si>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</si>
  <si>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</si>
  <si>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</si>
  <si>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</si>
  <si>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</si>
  <si>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</si>
  <si>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</si>
  <si>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</si>
  <si>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</si>
  <si>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</si>
  <si>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</si>
  <si>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</si>
  <si>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</si>
  <si>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</si>
  <si>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</si>
  <si>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</si>
  <si>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</si>
  <si>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</si>
  <si>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</si>
  <si>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</si>
  <si>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</si>
  <si>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</si>
  <si>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</si>
  <si>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</si>
  <si>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</si>
  <si>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</si>
  <si>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</si>
  <si>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</si>
  <si>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</si>
  <si>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</si>
  <si>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</si>
  <si>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</si>
  <si>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</si>
  <si>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</si>
  <si>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</si>
  <si>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</si>
  <si>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</si>
  <si>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</si>
  <si>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</si>
  <si>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</si>
  <si>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</si>
  <si>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</si>
  <si>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</si>
  <si>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</si>
  <si>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</si>
  <si>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</si>
  <si>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</si>
  <si>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</si>
  <si>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</si>
  <si>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</si>
  <si>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</si>
  <si>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</si>
  <si>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</si>
  <si>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</si>
  <si>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</si>
  <si>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</si>
  <si>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</si>
  <si>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</si>
  <si>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</si>
  <si>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</si>
  <si>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</si>
  <si>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</si>
  <si>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</si>
  <si>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</si>
  <si>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</si>
  <si>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</si>
  <si>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</si>
  <si>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</si>
  <si>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</si>
  <si>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</si>
  <si>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</si>
  <si>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</si>
  <si>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</si>
  <si>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</si>
  <si>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</si>
  <si>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</si>
  <si>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</si>
  <si>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</si>
  <si>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</si>
  <si>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</si>
  <si>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</si>
  <si>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</si>
  <si>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</si>
  <si>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</si>
  <si>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</si>
  <si>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</si>
  <si>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</si>
  <si>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</si>
  <si>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</si>
  <si>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</si>
  <si>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</si>
  <si>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</si>
  <si>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</si>
  <si>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</si>
  <si>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</si>
  <si>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</si>
  <si>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</si>
  <si>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</si>
  <si>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</si>
  <si>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</si>
  <si>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</si>
  <si>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</si>
  <si>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</si>
  <si>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</si>
  <si>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</si>
  <si>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</si>
  <si>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</si>
  <si>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</si>
  <si>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</si>
  <si>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</si>
  <si>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</si>
  <si>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</si>
  <si>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</si>
  <si>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</si>
  <si>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</si>
  <si>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</si>
  <si>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</si>
  <si>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</si>
  <si>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</si>
  <si>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</si>
  <si>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</si>
  <si>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</si>
  <si>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</si>
  <si>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</si>
  <si>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</si>
  <si>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</si>
  <si>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</si>
  <si>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</si>
  <si>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</si>
  <si>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</si>
  <si>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</si>
  <si>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</si>
  <si>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</si>
  <si>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</si>
  <si>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</si>
  <si>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</si>
  <si>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</si>
  <si>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</si>
  <si>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</si>
  <si>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</si>
  <si>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</si>
  <si>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</si>
  <si>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</si>
  <si>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</si>
  <si>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</si>
  <si>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</si>
  <si>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</si>
  <si>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</si>
  <si>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</si>
  <si>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</si>
  <si>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</si>
  <si>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</si>
  <si>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</si>
  <si>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</si>
  <si>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</si>
  <si>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</si>
  <si>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</si>
  <si>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</si>
  <si>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</si>
  <si>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</si>
  <si>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</si>
  <si>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</si>
  <si>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</si>
  <si>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</si>
  <si>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</si>
  <si>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</si>
  <si>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</si>
  <si>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</si>
  <si>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</si>
  <si>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</si>
  <si>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</si>
  <si>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</si>
  <si>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</si>
  <si>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</si>
  <si>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</si>
  <si>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</si>
  <si>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</si>
  <si>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</si>
  <si>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</si>
  <si>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</si>
  <si>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</si>
  <si>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</si>
  <si>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</si>
  <si>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</si>
  <si>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</si>
  <si>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</si>
  <si>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</si>
  <si>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</si>
  <si>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</si>
  <si>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</si>
  <si>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</si>
  <si>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</si>
  <si>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</si>
  <si>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</si>
  <si>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</si>
  <si>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</si>
  <si>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</si>
  <si>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</si>
  <si>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</si>
  <si>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</si>
  <si>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</si>
  <si>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</si>
  <si>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</si>
  <si>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</si>
  <si>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</si>
  <si>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</si>
  <si>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</si>
  <si>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</si>
  <si>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</si>
  <si>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</si>
  <si>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</si>
  <si>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</si>
  <si>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</si>
  <si>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</si>
  <si>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</si>
  <si>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</si>
  <si>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</si>
  <si>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</si>
  <si>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</si>
  <si>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</si>
  <si>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</si>
  <si>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</si>
  <si>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</si>
  <si>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</si>
  <si>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</si>
  <si>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</si>
  <si>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</si>
  <si>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</si>
  <si>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</si>
  <si>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</si>
  <si>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</si>
  <si>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</si>
  <si>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</si>
  <si>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</si>
  <si>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</si>
  <si>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</si>
  <si>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</si>
  <si>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</si>
  <si>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</si>
  <si>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</si>
  <si>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</si>
  <si>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</si>
  <si>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</si>
  <si>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</si>
  <si>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</si>
  <si>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</si>
  <si>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</si>
  <si>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</si>
  <si>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</si>
  <si>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</si>
  <si>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</si>
  <si>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</si>
  <si>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</si>
  <si>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</si>
  <si>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</si>
  <si>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</si>
  <si>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</si>
  <si>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</si>
  <si>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</si>
  <si>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</si>
  <si>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</si>
  <si>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</si>
  <si>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</si>
  <si>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</si>
  <si>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</si>
  <si>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</si>
  <si>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</si>
  <si>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</si>
  <si>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</si>
  <si>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</si>
  <si>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</si>
  <si>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</si>
  <si>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</si>
  <si>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</si>
  <si>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</si>
  <si>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</si>
  <si>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</si>
  <si>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</si>
  <si>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</si>
  <si>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</si>
  <si>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</si>
  <si>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</si>
  <si>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</si>
  <si>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</si>
  <si>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</si>
  <si>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</si>
  <si>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</si>
  <si>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</si>
  <si>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</si>
  <si>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</si>
  <si>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</si>
  <si>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</si>
  <si>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</si>
  <si>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</si>
  <si>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</si>
  <si>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</si>
  <si>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</si>
  <si>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</si>
  <si>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</si>
  <si>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</si>
  <si>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</si>
  <si>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</si>
  <si>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</si>
  <si>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</si>
  <si>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</si>
  <si>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</si>
  <si>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</si>
  <si>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</si>
  <si>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</si>
  <si>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</si>
  <si>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</si>
  <si>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</si>
  <si>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</si>
  <si>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</si>
  <si>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</si>
  <si>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</si>
  <si>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</si>
  <si>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</si>
  <si>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</si>
  <si>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</si>
  <si>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</si>
  <si>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</si>
  <si>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</si>
  <si>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</si>
  <si>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</si>
  <si>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</si>
  <si>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</si>
  <si>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</si>
  <si>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</si>
  <si>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</si>
  <si>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</si>
  <si>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</si>
  <si>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</si>
  <si>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</si>
  <si>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</si>
  <si>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</si>
  <si>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</si>
  <si>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</si>
  <si>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</si>
  <si>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</si>
  <si>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</si>
  <si>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</si>
  <si>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</si>
  <si>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</si>
  <si>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</si>
  <si>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</si>
  <si>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</si>
  <si>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</si>
  <si>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</si>
  <si>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</si>
  <si>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</si>
  <si>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</si>
  <si>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</si>
  <si>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</si>
  <si>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</si>
  <si>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</si>
  <si>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</si>
  <si>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</si>
  <si>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</si>
  <si>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</si>
  <si>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</si>
  <si>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</si>
  <si>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</si>
  <si>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</si>
  <si>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</si>
  <si>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</si>
  <si>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</si>
  <si>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</si>
  <si>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</si>
  <si>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</si>
  <si>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</si>
  <si>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</si>
  <si>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</si>
  <si>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</si>
  <si>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</si>
  <si>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</si>
  <si>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</si>
  <si>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</si>
  <si>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</si>
  <si>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</si>
  <si>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</si>
  <si>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</si>
  <si>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</si>
  <si>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</si>
  <si>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</si>
  <si>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</si>
  <si>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</si>
  <si>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</si>
  <si>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</si>
  <si>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</si>
  <si>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</si>
  <si>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</si>
  <si>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</si>
  <si>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</si>
  <si>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</si>
  <si>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</si>
  <si>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</si>
  <si>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</si>
  <si>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</si>
  <si>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</si>
  <si>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</si>
  <si>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</si>
  <si>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</si>
  <si>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</si>
  <si>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</si>
  <si>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</si>
  <si>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</si>
  <si>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</si>
  <si>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</si>
  <si>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</si>
  <si>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</si>
  <si>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</si>
  <si>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</si>
  <si>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</si>
  <si>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</si>
  <si>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</si>
  <si>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</si>
  <si>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</si>
  <si>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</si>
  <si>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</si>
  <si>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</si>
  <si>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</si>
  <si>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</si>
  <si>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</si>
  <si>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</si>
  <si>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</si>
  <si>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</si>
  <si>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</si>
  <si>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</si>
  <si>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</si>
  <si>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</si>
  <si>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</si>
  <si>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</si>
  <si>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</si>
  <si>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</si>
  <si>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</si>
  <si>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</si>
  <si>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</si>
  <si>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</si>
  <si>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</si>
  <si>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</si>
  <si>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</si>
  <si>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</si>
  <si>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</si>
  <si>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</si>
  <si>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</si>
  <si>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</si>
  <si>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</si>
  <si>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</si>
  <si>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</si>
  <si>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</si>
  <si>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</si>
  <si>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</si>
  <si>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</si>
  <si>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</si>
  <si>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</si>
  <si>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</si>
  <si>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</si>
  <si>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</si>
  <si>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</si>
  <si>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</si>
  <si>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</si>
  <si>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</si>
  <si>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</si>
  <si>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</si>
  <si>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</si>
  <si>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</si>
  <si>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</si>
  <si>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</si>
  <si>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</si>
  <si>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</si>
  <si>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</si>
  <si>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</si>
  <si>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</si>
  <si>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</si>
  <si>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</si>
  <si>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</si>
  <si>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</si>
  <si>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</si>
  <si>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</si>
  <si>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</si>
  <si>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</si>
  <si>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</si>
  <si>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</si>
  <si>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</si>
  <si>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</si>
  <si>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</si>
  <si>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</si>
  <si>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</si>
  <si>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</si>
  <si>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</si>
  <si>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</si>
  <si>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</si>
  <si>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</si>
  <si>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</si>
  <si>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</si>
  <si>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</si>
  <si>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</si>
  <si>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</si>
  <si>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</si>
  <si>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</si>
  <si>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</si>
  <si>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</si>
  <si>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</si>
  <si>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</si>
  <si>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</si>
  <si>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</si>
  <si>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</si>
  <si>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</si>
  <si>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</si>
  <si>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</si>
  <si>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</si>
  <si>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</si>
  <si>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</si>
  <si>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</si>
  <si>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</si>
  <si>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</si>
  <si>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</si>
  <si>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</si>
  <si>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</si>
  <si>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</si>
  <si>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</si>
  <si>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</si>
  <si>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</si>
  <si>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</si>
  <si>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</si>
  <si>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</si>
  <si>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</si>
  <si>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</si>
  <si>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</si>
  <si>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</si>
  <si>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</si>
  <si>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</si>
  <si>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</si>
  <si>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</si>
  <si>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</si>
  <si>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</si>
  <si>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</si>
  <si>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</si>
  <si>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</si>
  <si>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</si>
  <si>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</si>
  <si>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</si>
  <si>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</si>
  <si>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</si>
  <si>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</si>
  <si>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</si>
  <si>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</si>
  <si>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</si>
  <si>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</si>
  <si>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</si>
  <si>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</si>
  <si>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</si>
  <si>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</si>
  <si>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</si>
  <si>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</si>
  <si>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</si>
  <si>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</si>
  <si>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</si>
  <si>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</si>
  <si>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</si>
  <si>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</si>
  <si>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</si>
  <si>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</si>
  <si>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</si>
  <si>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</si>
  <si>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</si>
  <si>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</si>
  <si>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</si>
  <si>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</si>
  <si>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</si>
  <si>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</si>
  <si>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</si>
  <si>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</si>
  <si>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</si>
  <si>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</si>
  <si>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</si>
  <si>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</si>
  <si>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</si>
  <si>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</si>
  <si>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</si>
  <si>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</si>
  <si>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</si>
  <si>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</si>
  <si>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</si>
  <si>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</si>
  <si>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</si>
  <si>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</si>
  <si>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</si>
  <si>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</si>
  <si>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</si>
  <si>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</si>
  <si>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</si>
  <si>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</si>
  <si>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</si>
  <si>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</si>
  <si>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</si>
  <si>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</si>
  <si>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</si>
  <si>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</si>
  <si>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</si>
  <si>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</si>
  <si>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</si>
  <si>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</si>
  <si>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</si>
  <si>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</si>
  <si>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</si>
  <si>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</si>
  <si>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</si>
  <si>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</si>
  <si>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</si>
  <si>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</si>
  <si>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</si>
  <si>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</si>
  <si>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</si>
  <si>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</si>
  <si>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</si>
  <si>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</si>
  <si>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</si>
  <si>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</si>
  <si>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</si>
  <si>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</si>
  <si>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</si>
  <si>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</si>
  <si>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</si>
  <si>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</si>
  <si>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</si>
  <si>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</si>
  <si>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</si>
  <si>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</si>
  <si>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</si>
  <si>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</si>
  <si>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</si>
  <si>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</si>
  <si>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</si>
  <si>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</si>
  <si>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</si>
  <si>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</si>
  <si>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</si>
  <si>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</si>
  <si>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</si>
  <si>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</si>
  <si>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</si>
  <si>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</si>
  <si>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</si>
  <si>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</si>
  <si>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</si>
  <si>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</si>
  <si>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</si>
  <si>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</si>
  <si>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</si>
  <si>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</si>
  <si>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</si>
  <si>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</si>
  <si>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</si>
  <si>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</si>
  <si>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</si>
  <si>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</si>
  <si>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</si>
  <si>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</si>
  <si>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</si>
  <si>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</si>
  <si>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</si>
  <si>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</si>
  <si>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</si>
  <si>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</si>
  <si>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</si>
  <si>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</si>
  <si>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</si>
  <si>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</si>
  <si>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</si>
  <si>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</si>
  <si>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</si>
  <si>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</si>
  <si>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</si>
  <si>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</si>
  <si>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</si>
  <si>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</si>
  <si>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</si>
  <si>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</si>
  <si>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</si>
  <si>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</si>
  <si>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</si>
  <si>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</si>
  <si>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</si>
  <si>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</si>
  <si>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</si>
  <si>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</si>
  <si>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</si>
  <si>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</si>
  <si>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</si>
  <si>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</si>
  <si>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</si>
  <si>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</si>
  <si>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</si>
  <si>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</si>
  <si>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</si>
  <si>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</si>
  <si>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</si>
  <si>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</si>
  <si>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</si>
  <si>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</si>
  <si>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</si>
  <si>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</si>
  <si>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</si>
  <si>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</si>
  <si>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</si>
  <si>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</si>
  <si>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</si>
  <si>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</si>
  <si>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</si>
  <si>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</si>
  <si>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</si>
  <si>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</si>
  <si>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</si>
  <si>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</si>
  <si>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</si>
  <si>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</si>
  <si>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</si>
  <si>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</si>
  <si>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</si>
  <si>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</si>
  <si>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</si>
  <si>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</si>
  <si>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</si>
  <si>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</si>
  <si>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</si>
  <si>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</si>
  <si>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</si>
  <si>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</si>
  <si>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</si>
  <si>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</si>
  <si>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</si>
  <si>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</si>
  <si>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</si>
  <si>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</si>
  <si>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</si>
  <si>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</si>
  <si>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</si>
  <si>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</si>
  <si>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</si>
  <si>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</si>
  <si>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</si>
  <si>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</si>
  <si>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</si>
  <si>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</si>
  <si>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</si>
  <si>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</si>
  <si>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</si>
  <si>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</si>
  <si>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</si>
  <si>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</si>
  <si>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</si>
  <si>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</si>
  <si>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</si>
  <si>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</si>
  <si>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</si>
  <si>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</si>
  <si>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</si>
  <si>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</si>
  <si>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</si>
  <si>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</si>
  <si>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</si>
  <si>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</si>
  <si>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</si>
  <si>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</si>
  <si>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</si>
  <si>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</si>
  <si>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</si>
  <si>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</si>
  <si>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</si>
  <si>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</si>
  <si>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</si>
  <si>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</si>
  <si>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</si>
  <si>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</si>
  <si>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</si>
  <si>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</si>
  <si>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</si>
  <si>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</si>
  <si>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</si>
  <si>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</si>
  <si>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</si>
  <si>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</si>
  <si>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</si>
  <si>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</si>
  <si>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</si>
  <si>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</si>
  <si>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</si>
  <si>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</si>
  <si>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</si>
  <si>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</si>
  <si>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</si>
  <si>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</si>
  <si>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</si>
  <si>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</si>
  <si>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</si>
  <si>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</si>
  <si>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</si>
  <si>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</si>
  <si>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</si>
  <si>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</si>
  <si>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</si>
  <si>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</si>
  <si>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</si>
  <si>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</si>
  <si>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</si>
  <si>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</si>
  <si>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</si>
  <si>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</si>
  <si>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</si>
  <si>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</si>
  <si>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</si>
  <si>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</si>
  <si>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</si>
  <si>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</si>
  <si>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</si>
  <si>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</si>
  <si>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</si>
  <si>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</si>
  <si>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</si>
  <si>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</si>
  <si>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</si>
  <si>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</si>
  <si>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</si>
  <si>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</si>
  <si>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</si>
  <si>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</si>
  <si>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</si>
  <si>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</si>
  <si>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</si>
  <si>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</si>
  <si>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</si>
  <si>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</si>
  <si>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</si>
  <si>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</si>
  <si>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</si>
  <si>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</si>
  <si>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</si>
  <si>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</si>
  <si>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</si>
  <si>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</si>
  <si>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</si>
  <si>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</si>
  <si>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</si>
  <si>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</si>
  <si>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</si>
  <si>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</si>
  <si>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</si>
  <si>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</si>
  <si>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</si>
  <si>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</si>
  <si>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</si>
  <si>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</si>
  <si>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</si>
  <si>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</si>
  <si>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</si>
  <si>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</si>
  <si>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</si>
  <si>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</si>
  <si>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</si>
  <si>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</si>
  <si>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</si>
  <si>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</si>
  <si>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</si>
  <si>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</si>
  <si>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</si>
  <si>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</si>
  <si>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</si>
  <si>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</si>
  <si>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</si>
  <si>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</si>
  <si>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</si>
  <si>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</si>
  <si>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</si>
  <si>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</si>
  <si>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</si>
  <si>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</si>
  <si>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</si>
  <si>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</si>
  <si>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</si>
  <si>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</si>
  <si>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</si>
  <si>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</si>
  <si>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</si>
  <si>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</si>
  <si>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</si>
  <si>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</si>
  <si>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</si>
  <si>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</si>
  <si>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</si>
  <si>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</si>
  <si>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</si>
  <si>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</si>
  <si>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</si>
  <si>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</si>
  <si>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</si>
  <si>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</si>
  <si>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</si>
  <si>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</si>
  <si>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</si>
  <si>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</si>
  <si>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</si>
  <si>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</si>
  <si>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</si>
  <si>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</si>
  <si>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</si>
  <si>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</si>
  <si>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</si>
  <si>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</si>
  <si>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</si>
  <si>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</si>
  <si>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</si>
  <si>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</si>
  <si>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</si>
  <si>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</si>
  <si>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</si>
  <si>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</si>
  <si>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</si>
  <si>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</si>
  <si>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</si>
  <si>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</si>
  <si>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</si>
  <si>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</si>
  <si>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</si>
  <si>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</si>
  <si>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</si>
  <si>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</si>
  <si>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</si>
  <si>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</si>
  <si>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</si>
  <si>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</si>
  <si>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</si>
  <si>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</si>
  <si>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</si>
  <si>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</si>
  <si>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</si>
  <si>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</si>
  <si>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</si>
  <si>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</si>
  <si>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</si>
  <si>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</si>
  <si>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</si>
  <si>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</si>
  <si>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</si>
  <si>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</si>
  <si>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</si>
  <si>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</si>
  <si>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</si>
  <si>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</si>
  <si>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</si>
  <si>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</si>
  <si>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</si>
  <si>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</si>
  <si>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</si>
  <si>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</si>
  <si>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</si>
  <si>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</si>
  <si>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</si>
  <si>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</si>
  <si>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</si>
  <si>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</si>
  <si>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</si>
  <si>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</si>
  <si>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</si>
  <si>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</si>
  <si>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</si>
  <si>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</si>
  <si>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</si>
  <si>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</si>
  <si>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</si>
  <si>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</si>
  <si>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</si>
  <si>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</si>
  <si>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</si>
  <si>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</si>
  <si>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</si>
  <si>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</si>
  <si>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</si>
  <si>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</si>
  <si>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</si>
  <si>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</si>
  <si>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</si>
  <si>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</si>
  <si>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</si>
  <si>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</si>
  <si>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</si>
  <si>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</si>
  <si>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</si>
  <si>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</si>
  <si>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</si>
  <si>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</si>
  <si>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</si>
  <si>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</si>
  <si>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</si>
  <si>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</si>
  <si>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</si>
  <si>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</si>
  <si>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</si>
  <si>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</si>
  <si>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</si>
  <si>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</si>
  <si>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</si>
  <si>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</si>
  <si>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</si>
  <si>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</si>
  <si>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</si>
  <si>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</si>
  <si>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</si>
  <si>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</si>
  <si>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</si>
  <si>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</si>
  <si>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</si>
  <si>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</si>
  <si>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</si>
  <si>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</si>
  <si>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</si>
  <si>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</si>
  <si>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</si>
  <si>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</si>
  <si>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</si>
  <si>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</si>
  <si>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</si>
  <si>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</si>
  <si>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</si>
  <si>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</si>
  <si>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</si>
  <si>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</si>
  <si>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</si>
  <si>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</si>
  <si>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</si>
  <si>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</si>
  <si>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</si>
  <si>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</si>
  <si>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</si>
  <si>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</si>
  <si>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</si>
  <si>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</si>
  <si>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</si>
  <si>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</si>
  <si>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</si>
  <si>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</si>
  <si>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</si>
  <si>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</si>
  <si>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</si>
  <si>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</si>
  <si>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</si>
  <si>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</si>
  <si>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</si>
  <si>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</si>
  <si>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</si>
  <si>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</si>
  <si>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</si>
  <si>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</si>
  <si>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</si>
  <si>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</si>
  <si>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</si>
  <si>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</si>
  <si>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</si>
  <si>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</si>
  <si>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</si>
  <si>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</si>
  <si>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</si>
  <si>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</si>
  <si>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</si>
  <si>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</si>
  <si>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</si>
  <si>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</si>
  <si>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</si>
  <si>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</si>
  <si>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</si>
  <si>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</si>
  <si>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</si>
  <si>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</si>
  <si>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</si>
  <si>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</si>
  <si>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</si>
  <si>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</si>
  <si>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</si>
  <si>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</si>
  <si>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</si>
  <si>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</si>
  <si>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</si>
  <si>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</si>
  <si>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</si>
  <si>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</si>
  <si>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</si>
  <si>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</si>
  <si>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</si>
  <si>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</si>
  <si>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</si>
  <si>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</si>
  <si>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</si>
  <si>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</si>
  <si>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</si>
  <si>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</si>
  <si>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</si>
  <si>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</si>
  <si>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</si>
  <si>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</si>
  <si>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</si>
  <si>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</si>
  <si>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</si>
  <si>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</si>
  <si>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</si>
  <si>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</si>
  <si>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</si>
  <si>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</si>
  <si>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</si>
  <si>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</si>
  <si>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</si>
  <si>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</si>
  <si>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</si>
  <si>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</si>
  <si>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</si>
  <si>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</si>
  <si>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</si>
  <si>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</si>
  <si>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</si>
  <si>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</si>
  <si>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</si>
  <si>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</si>
  <si>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</si>
  <si>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</si>
  <si>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</si>
  <si>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</si>
  <si>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</si>
  <si>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</si>
  <si>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</si>
  <si>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</si>
  <si>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</si>
  <si>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</si>
  <si>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</si>
  <si>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</si>
  <si>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</si>
  <si>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</si>
  <si>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</si>
  <si>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</si>
  <si>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</si>
  <si>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</si>
  <si>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</si>
  <si>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</si>
  <si>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</si>
  <si>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</si>
  <si>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</si>
  <si>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</si>
  <si>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</si>
  <si>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</si>
  <si>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</si>
  <si>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</si>
  <si>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</si>
  <si>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</si>
  <si>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</si>
  <si>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</si>
  <si>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</si>
  <si>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</si>
  <si>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</si>
  <si>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</si>
  <si>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</si>
  <si>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</si>
  <si>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</si>
  <si>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</si>
  <si>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</si>
  <si>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</si>
  <si>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</si>
  <si>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</si>
  <si>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</si>
  <si>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</si>
  <si>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</si>
  <si>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</si>
  <si>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</si>
  <si>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</si>
  <si>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</si>
  <si>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</si>
  <si>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</si>
  <si>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</si>
  <si>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</si>
  <si>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</si>
  <si>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</si>
  <si>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</si>
  <si>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</si>
  <si>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</si>
  <si>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</si>
  <si>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</si>
  <si>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</si>
  <si>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</si>
  <si>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</si>
  <si>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</si>
  <si>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</si>
  <si>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</si>
  <si>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</si>
  <si>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</si>
  <si>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</si>
  <si>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</si>
  <si>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</si>
  <si>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</si>
  <si>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</si>
  <si>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</si>
  <si>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</si>
  <si>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</si>
  <si>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</si>
  <si>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</si>
  <si>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</si>
  <si>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</si>
  <si>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</si>
  <si>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</si>
  <si>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</si>
  <si>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</si>
  <si>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</si>
  <si>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</si>
  <si>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</si>
  <si>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</si>
  <si>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</si>
  <si>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</si>
  <si>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</si>
  <si>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</si>
  <si>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</si>
  <si>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</si>
  <si>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</si>
  <si>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</si>
  <si>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</si>
  <si>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</si>
  <si>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</si>
  <si>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</si>
  <si>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</si>
  <si>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</si>
  <si>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</si>
  <si>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</si>
  <si>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</si>
  <si>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</si>
  <si>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</si>
  <si>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</si>
  <si>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</si>
  <si>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</si>
  <si>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</si>
  <si>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</si>
  <si>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</si>
  <si>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</si>
  <si>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</si>
  <si>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</si>
  <si>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</si>
  <si>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</si>
  <si>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</si>
  <si>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</si>
  <si>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</si>
  <si>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</si>
  <si>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</si>
  <si>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</si>
  <si>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</si>
  <si>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</si>
  <si>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</si>
  <si>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</si>
  <si>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</si>
  <si>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</si>
  <si>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</si>
  <si>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</si>
  <si>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</si>
  <si>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</si>
  <si>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</si>
  <si>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</si>
  <si>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</si>
  <si>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</si>
  <si>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</si>
  <si>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</si>
  <si>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</si>
  <si>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</si>
  <si>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</si>
  <si>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</si>
  <si>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</si>
  <si>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</si>
  <si>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</si>
  <si>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</si>
  <si>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</si>
  <si>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</si>
  <si>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</si>
  <si>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</si>
  <si>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</si>
  <si>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</si>
  <si>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</si>
  <si>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</si>
  <si>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</si>
  <si>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</si>
  <si>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</si>
  <si>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</si>
  <si>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</si>
  <si>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</si>
  <si>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</si>
  <si>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</si>
  <si>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</si>
  <si>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</si>
  <si>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</si>
  <si>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</si>
  <si>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</si>
  <si>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</si>
  <si>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</si>
  <si>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</si>
  <si>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</si>
  <si>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</si>
  <si>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</si>
  <si>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</si>
  <si>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</si>
  <si>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</si>
  <si>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</si>
  <si>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</si>
  <si>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</si>
  <si>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</si>
  <si>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</si>
  <si>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</si>
  <si>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</si>
  <si>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</si>
  <si>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</si>
  <si>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</si>
  <si>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</si>
  <si>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</si>
  <si>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</si>
  <si>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</si>
  <si>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</si>
  <si>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</si>
  <si>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</si>
  <si>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</si>
  <si>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</si>
  <si>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</si>
  <si>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</si>
  <si>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</si>
  <si>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</si>
  <si>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</si>
  <si>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</si>
  <si>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</si>
  <si>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</si>
  <si>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</si>
  <si>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</si>
  <si>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</si>
  <si>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</si>
  <si>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</si>
  <si>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</si>
  <si>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</si>
  <si>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</si>
  <si>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</si>
  <si>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</si>
  <si>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</si>
  <si>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</si>
  <si>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</si>
  <si>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</si>
  <si>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</si>
  <si>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</si>
  <si>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</si>
  <si>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</si>
  <si>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</si>
  <si>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</si>
  <si>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</si>
  <si>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</si>
  <si>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</si>
  <si>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</si>
  <si>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</si>
  <si>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</si>
  <si>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</si>
  <si>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</si>
  <si>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</si>
  <si>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</si>
  <si>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</si>
  <si>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</si>
  <si>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</si>
  <si>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</si>
  <si>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</si>
  <si>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</si>
  <si>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</si>
  <si>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</si>
  <si>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</si>
  <si>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</si>
  <si>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</si>
  <si>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</si>
  <si>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</si>
  <si>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</si>
  <si>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</si>
  <si>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</si>
  <si>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</si>
  <si>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</si>
  <si>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</si>
  <si>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</si>
  <si>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</si>
  <si>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</si>
  <si>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</si>
  <si>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</si>
  <si>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</si>
  <si>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</si>
  <si>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</si>
  <si>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</si>
  <si>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</si>
  <si>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</si>
  <si>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</si>
  <si>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</si>
  <si>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</si>
  <si>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</si>
  <si>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</si>
  <si>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</si>
  <si>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</si>
  <si>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</si>
  <si>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</si>
  <si>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</si>
  <si>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</si>
  <si>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</si>
  <si>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</si>
  <si>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</si>
  <si>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</si>
  <si>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</si>
  <si>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</si>
  <si>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</si>
  <si>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</si>
  <si>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</si>
  <si>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</si>
  <si>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</si>
  <si>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</si>
  <si>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</si>
  <si>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</si>
  <si>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</si>
  <si>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</si>
  <si>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</si>
  <si>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</si>
  <si>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</si>
  <si>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</si>
  <si>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</si>
  <si>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</si>
  <si>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</si>
  <si>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</si>
  <si>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</si>
  <si>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</si>
  <si>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</si>
  <si>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</si>
  <si>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</si>
  <si>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</si>
  <si>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</si>
  <si>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</si>
  <si>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</si>
  <si>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</si>
  <si>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</si>
  <si>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</si>
  <si>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</si>
  <si>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</si>
  <si>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</si>
  <si>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</si>
  <si>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</si>
  <si>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</si>
  <si>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</si>
  <si>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</si>
  <si>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</si>
  <si>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</si>
  <si>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</si>
  <si>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</si>
  <si>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</si>
  <si>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</si>
  <si>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</si>
  <si>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</si>
  <si>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</si>
  <si>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</si>
  <si>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</si>
  <si>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</si>
  <si>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</si>
  <si>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</si>
  <si>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</si>
  <si>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</si>
  <si>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</si>
  <si>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</si>
  <si>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</si>
  <si>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</si>
  <si>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</si>
  <si>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</si>
  <si>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</si>
  <si>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</si>
  <si>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</si>
  <si>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</si>
  <si>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</si>
  <si>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</si>
  <si>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</si>
  <si>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</si>
  <si>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</si>
  <si>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</si>
  <si>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</si>
  <si>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</si>
  <si>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</si>
  <si>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</si>
  <si>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</si>
  <si>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</si>
  <si>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</si>
  <si>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</si>
  <si>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</si>
  <si>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</si>
  <si>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</si>
  <si>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</si>
  <si>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</si>
  <si>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</si>
  <si>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</si>
  <si>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</si>
  <si>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</si>
  <si>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</si>
  <si>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</si>
  <si>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</si>
  <si>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</si>
  <si>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</si>
  <si>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</si>
  <si>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</si>
  <si>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</si>
  <si>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</si>
  <si>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</si>
  <si>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</si>
  <si>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</si>
  <si>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</si>
  <si>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</si>
  <si>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</si>
  <si>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</si>
  <si>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</si>
  <si>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</si>
  <si>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</si>
  <si>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</si>
  <si>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</si>
  <si>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</si>
  <si>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</si>
  <si>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</si>
  <si>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</si>
  <si>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</si>
  <si>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</si>
  <si>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</si>
  <si>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</si>
  <si>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</si>
  <si>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</si>
  <si>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</si>
  <si>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</si>
  <si>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</si>
  <si>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</si>
  <si>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</si>
  <si>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</si>
  <si>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</si>
  <si>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</si>
  <si>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</si>
  <si>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</si>
  <si>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</si>
  <si>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</si>
  <si>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</si>
  <si>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</si>
  <si>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</si>
  <si>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</si>
  <si>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</si>
  <si>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</si>
  <si>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</si>
  <si>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</si>
  <si>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</si>
  <si>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</si>
  <si>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</si>
  <si>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</si>
  <si>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</si>
  <si>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</si>
  <si>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</si>
  <si>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</si>
  <si>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</si>
  <si>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</si>
  <si>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</si>
  <si>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</si>
  <si>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</si>
  <si>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</si>
  <si>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</si>
  <si>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</si>
  <si>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</si>
  <si>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</si>
  <si>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</si>
  <si>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</si>
  <si>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</si>
  <si>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</si>
  <si>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</si>
  <si>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</si>
  <si>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</si>
  <si>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</si>
  <si>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</si>
  <si>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</si>
  <si>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</si>
  <si>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</si>
  <si>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</si>
  <si>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</si>
  <si>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</si>
  <si>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</si>
  <si>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</si>
  <si>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</si>
  <si>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</si>
  <si>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</si>
  <si>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</si>
  <si>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</si>
  <si>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</si>
  <si>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</si>
  <si>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</si>
  <si>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</si>
  <si>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</si>
  <si>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</si>
  <si>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</si>
  <si>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</si>
  <si>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</si>
  <si>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</si>
  <si>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</si>
  <si>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</si>
  <si>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</si>
  <si>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</si>
  <si>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</si>
  <si>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</si>
  <si>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</si>
  <si>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</si>
  <si>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</si>
  <si>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</si>
  <si>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</si>
  <si>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</si>
  <si>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</si>
  <si>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</si>
  <si>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</si>
  <si>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</si>
  <si>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</si>
  <si>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</si>
  <si>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</si>
  <si>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</si>
  <si>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</si>
  <si>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</si>
  <si>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</si>
  <si>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</si>
  <si>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</si>
  <si>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</si>
  <si>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</si>
  <si>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</si>
  <si>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</si>
  <si>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</si>
  <si>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</si>
  <si>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</si>
  <si>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</si>
  <si>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</si>
  <si>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</si>
  <si>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</si>
  <si>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</si>
  <si>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</si>
  <si>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</si>
  <si>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</si>
  <si>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</si>
  <si>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</si>
  <si>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</si>
  <si>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</si>
  <si>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</si>
  <si>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</si>
  <si>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</si>
  <si>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</si>
  <si>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</si>
  <si>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</si>
  <si>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</si>
  <si>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</si>
  <si>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</si>
  <si>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</si>
  <si>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</si>
  <si>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</si>
  <si>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</si>
  <si>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</si>
  <si>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</si>
  <si>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</si>
  <si>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</si>
  <si>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</si>
  <si>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</si>
  <si>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</si>
  <si>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</si>
  <si>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</si>
  <si>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</si>
  <si>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</si>
  <si>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</si>
  <si>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</si>
  <si>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</si>
  <si>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</si>
  <si>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</si>
  <si>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</si>
  <si>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</si>
  <si>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</si>
  <si>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</si>
  <si>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</si>
  <si>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</si>
  <si>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</si>
  <si>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</si>
  <si>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</si>
  <si>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</si>
  <si>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</si>
  <si>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</si>
  <si>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</si>
  <si>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</si>
  <si>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</si>
  <si>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</si>
  <si>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</si>
  <si>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</si>
  <si>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</si>
  <si>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</si>
  <si>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</si>
  <si>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</si>
  <si>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</si>
  <si>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</si>
  <si>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</si>
  <si>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</si>
  <si>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</si>
  <si>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</si>
  <si>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</si>
  <si>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</si>
  <si>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</si>
  <si>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</si>
  <si>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</si>
  <si>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</si>
  <si>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</si>
  <si>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</si>
  <si>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</si>
  <si>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</si>
  <si>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</si>
  <si>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</si>
  <si>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</si>
  <si>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</si>
  <si>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</si>
  <si>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</si>
  <si>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</si>
  <si>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</si>
  <si>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</si>
  <si>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</si>
  <si>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</si>
  <si>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</si>
  <si>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</si>
  <si>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</si>
  <si>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</si>
  <si>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</si>
  <si>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</si>
  <si>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</si>
  <si>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</si>
  <si>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</si>
  <si>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</si>
  <si>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</si>
  <si>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</si>
  <si>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</si>
  <si>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</si>
  <si>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</si>
  <si>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</si>
  <si>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</si>
  <si>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</si>
  <si>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</si>
  <si>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</si>
  <si>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</si>
  <si>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</si>
  <si>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</si>
  <si>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</si>
  <si>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</si>
  <si>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</si>
  <si>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</si>
  <si>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</si>
  <si>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</si>
  <si>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</si>
  <si>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</si>
  <si>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</si>
  <si>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</si>
  <si>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</si>
  <si>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</si>
  <si>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</si>
  <si>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</si>
  <si>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</si>
  <si>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</si>
  <si>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</si>
  <si>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</si>
  <si>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</si>
  <si>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</si>
  <si>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</si>
  <si>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</si>
  <si>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</si>
  <si>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</si>
  <si>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</si>
  <si>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</si>
  <si>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</si>
  <si>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</si>
  <si>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</si>
  <si>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</si>
  <si>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</si>
  <si>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</si>
  <si>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</si>
  <si>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</si>
  <si>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</si>
  <si>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</si>
  <si>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</si>
  <si>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</si>
  <si>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</si>
  <si>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</si>
  <si>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</si>
  <si>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</si>
  <si>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</si>
  <si>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</si>
  <si>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</si>
  <si>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</si>
  <si>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</si>
  <si>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</si>
  <si>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</si>
  <si>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</si>
  <si>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</si>
  <si>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</si>
  <si>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</si>
  <si>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</si>
  <si>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</si>
  <si>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</si>
  <si>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</si>
  <si>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</si>
  <si>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</si>
  <si>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</si>
  <si>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</si>
  <si>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</si>
  <si>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</si>
  <si>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</si>
  <si>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</si>
  <si>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</si>
  <si>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</si>
  <si>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</si>
  <si>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</si>
  <si>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</si>
  <si>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</si>
  <si>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</si>
  <si>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</si>
  <si>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</si>
  <si>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</si>
  <si>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</si>
  <si>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</si>
  <si>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</si>
  <si>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</si>
  <si>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</si>
  <si>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</si>
  <si>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</si>
  <si>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</si>
  <si>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</si>
  <si>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</si>
  <si>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</si>
  <si>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</si>
  <si>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</si>
  <si>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</si>
  <si>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</si>
  <si>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</si>
  <si>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</si>
  <si>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</si>
  <si>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</si>
  <si>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</si>
  <si>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</si>
  <si>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</si>
  <si>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</si>
  <si>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</si>
  <si>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</si>
  <si>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</si>
  <si>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</si>
  <si>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</si>
  <si>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</si>
  <si>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</si>
  <si>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</si>
  <si>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</si>
  <si>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</si>
  <si>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</si>
  <si>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</si>
  <si>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</si>
  <si>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</si>
  <si>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</si>
  <si>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</si>
  <si>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</si>
  <si>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</si>
  <si>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</si>
  <si>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</si>
  <si>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</si>
  <si>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</si>
  <si>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</si>
  <si>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</si>
  <si>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</si>
  <si>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</si>
  <si>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</si>
  <si>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</si>
  <si>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</si>
  <si>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</si>
  <si>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</si>
  <si>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</si>
  <si>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</si>
  <si>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</si>
  <si>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</si>
  <si>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</si>
  <si>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</si>
  <si>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</si>
  <si>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</si>
  <si>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</si>
  <si>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</si>
  <si>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</si>
  <si>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</si>
  <si>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</si>
  <si>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</si>
  <si>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</si>
  <si>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</si>
  <si>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</si>
  <si>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</si>
  <si>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</si>
  <si>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</si>
  <si>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</si>
  <si>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</si>
  <si>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</si>
  <si>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</si>
  <si>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</si>
  <si>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</si>
  <si>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</si>
  <si>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</si>
  <si>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</si>
  <si>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</si>
  <si>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</si>
  <si>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</si>
  <si>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</si>
  <si>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</si>
  <si>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</si>
  <si>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</si>
  <si>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</si>
  <si>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</si>
  <si>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</si>
  <si>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</si>
  <si>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</si>
  <si>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</si>
  <si>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</si>
  <si>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</si>
  <si>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</si>
  <si>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</si>
  <si>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</si>
  <si>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</si>
  <si>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</si>
  <si>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</si>
  <si>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</si>
  <si>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</si>
  <si>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</si>
  <si>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</si>
  <si>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</si>
  <si>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</si>
  <si>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</si>
  <si>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</si>
  <si>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</si>
  <si>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</si>
  <si>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</si>
  <si>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</si>
  <si>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</si>
  <si>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</si>
  <si>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</si>
  <si>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</si>
  <si>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</si>
  <si>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</si>
  <si>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</si>
  <si>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</si>
  <si>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</si>
  <si>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</si>
  <si>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</si>
  <si>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</si>
  <si>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</si>
  <si>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</si>
  <si>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</si>
  <si>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</si>
  <si>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</si>
  <si>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</si>
  <si>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</si>
  <si>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</si>
  <si>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</si>
  <si>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</si>
  <si>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</si>
  <si>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</si>
  <si>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</si>
  <si>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</si>
  <si>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</si>
  <si>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</si>
  <si>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</si>
  <si>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</si>
  <si>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</si>
  <si>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</si>
  <si>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</si>
  <si>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</si>
  <si>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</si>
  <si>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</si>
  <si>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</si>
  <si>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</si>
  <si>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</si>
  <si>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</si>
  <si>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</si>
  <si>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</si>
  <si>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</si>
  <si>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</si>
  <si>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</si>
  <si>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</si>
  <si>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</si>
  <si>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</si>
  <si>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</si>
  <si>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</si>
  <si>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</si>
  <si>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</si>
  <si>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</si>
  <si>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</si>
  <si>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</si>
  <si>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</si>
  <si>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</si>
  <si>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</si>
  <si>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</si>
  <si>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</si>
  <si>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</si>
  <si>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</si>
  <si>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</si>
  <si>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</si>
  <si>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</si>
  <si>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</si>
  <si>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</si>
  <si>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</si>
  <si>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</si>
  <si>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</si>
  <si>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</si>
  <si>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</si>
  <si>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</si>
  <si>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</si>
  <si>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</si>
  <si>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</si>
  <si>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</si>
  <si>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</si>
  <si>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</si>
  <si>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</si>
  <si>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</si>
  <si>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</si>
  <si>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</si>
  <si>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</si>
  <si>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</si>
  <si>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</si>
  <si>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</si>
  <si>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</si>
  <si>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</si>
  <si>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</si>
  <si>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</si>
  <si>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</si>
  <si>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</si>
  <si>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</si>
  <si>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</si>
  <si>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</si>
  <si>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</si>
  <si>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</si>
  <si>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</si>
  <si>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</si>
  <si>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</si>
  <si>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</si>
  <si>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</si>
  <si>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</si>
  <si>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</si>
  <si>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</si>
  <si>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</si>
  <si>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</si>
  <si>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</si>
  <si>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</si>
  <si>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</si>
  <si>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</si>
  <si>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</si>
  <si>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</si>
  <si>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</si>
  <si>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</si>
  <si>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</si>
  <si>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</si>
  <si>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</si>
  <si>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</si>
  <si>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</si>
  <si>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</si>
  <si>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</si>
  <si>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</si>
  <si>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</si>
  <si>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</si>
  <si>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</si>
  <si>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</si>
  <si>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</si>
  <si>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</si>
  <si>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</si>
  <si>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</si>
  <si>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</si>
  <si>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</si>
  <si>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</si>
  <si>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</si>
  <si>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</si>
  <si>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</si>
  <si>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</si>
  <si>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</si>
  <si>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</si>
  <si>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</si>
  <si>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</si>
  <si>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</si>
  <si>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</si>
  <si>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</si>
  <si>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</si>
  <si>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</si>
  <si>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</si>
  <si>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</si>
  <si>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</si>
  <si>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</si>
  <si>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</si>
  <si>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</si>
  <si>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</si>
  <si>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</si>
  <si>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</si>
  <si>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</si>
  <si>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</si>
  <si>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</si>
  <si>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</si>
  <si>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</si>
  <si>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</si>
  <si>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</si>
  <si>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</si>
  <si>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</si>
  <si>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</si>
  <si>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</si>
  <si>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</si>
  <si>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</si>
  <si>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</si>
  <si>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</si>
  <si>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</si>
  <si>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</si>
  <si>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</si>
  <si>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</si>
  <si>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</si>
  <si>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</si>
  <si>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</si>
  <si>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</si>
  <si>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</si>
  <si>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</si>
  <si>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</si>
  <si>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</si>
  <si>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</si>
  <si>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</si>
  <si>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</si>
  <si>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</si>
  <si>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</si>
  <si>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</si>
  <si>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</si>
  <si>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</si>
  <si>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</si>
  <si>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</si>
  <si>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</si>
  <si>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</si>
  <si>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</si>
  <si>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</si>
  <si>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</si>
  <si>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</si>
  <si>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</si>
  <si>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</si>
  <si>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</si>
  <si>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</si>
  <si>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</si>
  <si>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</si>
  <si>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</si>
  <si>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</si>
  <si>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</si>
  <si>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</si>
  <si>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</si>
  <si>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</si>
  <si>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</si>
  <si>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</si>
  <si>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</si>
  <si>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</si>
  <si>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</si>
  <si>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</si>
  <si>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</si>
  <si>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</si>
  <si>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</si>
  <si>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</si>
  <si>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</si>
  <si>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</si>
  <si>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</si>
  <si>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</si>
  <si>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</si>
  <si>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</si>
  <si>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</si>
  <si>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</si>
  <si>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</si>
  <si>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</si>
  <si>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</si>
  <si>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</si>
  <si>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</si>
  <si>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</si>
  <si>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</si>
  <si>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</si>
  <si>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</si>
  <si>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</si>
  <si>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</si>
  <si>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</si>
  <si>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</si>
  <si>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</si>
  <si>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</si>
  <si>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</si>
  <si>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</si>
  <si>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</si>
  <si>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</si>
  <si>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</si>
  <si>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</si>
  <si>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</si>
  <si>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</si>
  <si>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</si>
  <si>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</si>
  <si>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</si>
  <si>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</si>
  <si>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</si>
  <si>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</si>
  <si>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</si>
  <si>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</si>
  <si>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</si>
  <si>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</si>
  <si>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</si>
  <si>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</si>
  <si>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</si>
  <si>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</si>
  <si>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</si>
  <si>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</si>
  <si>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</si>
  <si>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</si>
  <si>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</si>
  <si>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</si>
  <si>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</si>
  <si>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</si>
  <si>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</si>
  <si>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</si>
  <si>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</si>
  <si>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</si>
  <si>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</si>
  <si>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</si>
  <si>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</si>
  <si>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</si>
  <si>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</si>
  <si>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</si>
  <si>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</si>
  <si>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</si>
  <si>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</si>
  <si>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</si>
  <si>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</si>
  <si>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</si>
  <si>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</si>
  <si>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</si>
  <si>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</si>
  <si>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</si>
  <si>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</si>
  <si>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</si>
  <si>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</si>
  <si>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</si>
  <si>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</si>
  <si>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</si>
  <si>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</si>
  <si>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</si>
  <si>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</si>
  <si>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</si>
  <si>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</si>
  <si>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</si>
  <si>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</si>
  <si>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</si>
  <si>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</si>
  <si>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</si>
  <si>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</si>
  <si>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</si>
  <si>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</si>
  <si>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</si>
  <si>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</si>
  <si>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</si>
  <si>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</si>
  <si>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</si>
  <si>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</si>
  <si>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</si>
  <si>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</si>
  <si>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</si>
  <si>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</si>
  <si>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</si>
  <si>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</si>
  <si>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</si>
  <si>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</si>
  <si>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</si>
  <si>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</si>
  <si>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</si>
  <si>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</si>
  <si>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</si>
  <si>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</si>
  <si>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</si>
  <si>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</si>
  <si>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</si>
  <si>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</si>
  <si>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</si>
  <si>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</si>
  <si>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</si>
  <si>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</si>
  <si>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</si>
  <si>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</si>
  <si>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</si>
  <si>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</si>
  <si>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</si>
  <si>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</si>
  <si>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</si>
  <si>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</si>
  <si>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</si>
  <si>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</si>
  <si>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</si>
  <si>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</si>
  <si>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</si>
  <si>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</si>
  <si>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</si>
  <si>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</si>
  <si>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</si>
  <si>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</si>
  <si>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</si>
  <si>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</si>
  <si>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</si>
  <si>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</si>
  <si>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</si>
  <si>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</si>
  <si>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</si>
  <si>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</si>
  <si>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</si>
  <si>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</si>
  <si>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</si>
  <si>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</si>
  <si>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</si>
  <si>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</si>
  <si>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</si>
  <si>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</si>
  <si>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</si>
  <si>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</si>
  <si>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</si>
  <si>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</si>
  <si>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</si>
  <si>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</si>
  <si>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</si>
  <si>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</si>
  <si>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</si>
  <si>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</si>
  <si>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</si>
  <si>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</si>
  <si>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</si>
  <si>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</si>
  <si>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</si>
  <si>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</si>
  <si>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</si>
  <si>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</si>
  <si>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</si>
  <si>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</si>
  <si>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</si>
  <si>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</si>
  <si>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</si>
  <si>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</si>
  <si>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</si>
  <si>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</si>
  <si>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</si>
  <si>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</si>
  <si>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</si>
  <si>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</si>
  <si>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</si>
  <si>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</si>
  <si>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</si>
  <si>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</si>
  <si>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</si>
  <si>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</si>
  <si>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</si>
  <si>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</si>
  <si>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</si>
  <si>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</si>
  <si>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</si>
  <si>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</si>
  <si>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</si>
  <si>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</si>
  <si>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</si>
  <si>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</si>
  <si>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</si>
  <si>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</si>
  <si>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</si>
  <si>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</si>
  <si>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</si>
  <si>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</si>
  <si>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</si>
  <si>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</si>
  <si>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</si>
  <si>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</si>
  <si>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</si>
  <si>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</si>
  <si>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</si>
  <si>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</si>
  <si>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</si>
  <si>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</si>
  <si>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</si>
  <si>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</si>
  <si>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</si>
  <si>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</si>
  <si>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</si>
  <si>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</si>
  <si>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</si>
  <si>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</si>
  <si>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</si>
  <si>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</si>
  <si>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</si>
  <si>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</si>
  <si>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</si>
  <si>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</si>
  <si>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</si>
  <si>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</si>
  <si>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</si>
  <si>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</si>
  <si>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</si>
  <si>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</si>
  <si>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</si>
  <si>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</si>
  <si>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</si>
  <si>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</si>
  <si>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</si>
  <si>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</si>
  <si>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</si>
  <si>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</si>
  <si>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</si>
  <si>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</si>
  <si>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</si>
  <si>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</si>
  <si>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</si>
  <si>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</si>
  <si>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</si>
  <si>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</si>
  <si>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</si>
  <si>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</si>
  <si>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</si>
  <si>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</si>
  <si>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</si>
  <si>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</si>
  <si>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</si>
  <si>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</si>
  <si>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</si>
  <si>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</si>
  <si>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</si>
  <si>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</si>
  <si>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</si>
  <si>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</si>
  <si>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</si>
  <si>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</si>
  <si>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</si>
  <si>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</si>
  <si>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</si>
  <si>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</si>
  <si>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</si>
  <si>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</si>
  <si>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</si>
  <si>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</si>
  <si>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</si>
  <si>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</si>
  <si>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</si>
  <si>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</si>
  <si>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</si>
  <si>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</si>
  <si>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</si>
  <si>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</si>
  <si>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</si>
  <si>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</si>
  <si>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</si>
  <si>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</si>
  <si>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</si>
  <si>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</si>
  <si>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</si>
  <si>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</si>
  <si>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</si>
  <si>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</si>
  <si>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</si>
  <si>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</si>
  <si>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</si>
  <si>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</si>
  <si>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</si>
  <si>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</si>
  <si>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</si>
  <si>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</si>
  <si>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</si>
  <si>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</si>
  <si>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</si>
  <si>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</si>
  <si>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</si>
  <si>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</si>
  <si>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</si>
  <si>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</si>
  <si>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</si>
  <si>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</si>
  <si>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</si>
  <si>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</si>
  <si>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</si>
  <si>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</si>
  <si>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</si>
  <si>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</si>
  <si>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</si>
  <si>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</si>
  <si>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</si>
  <si>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</si>
  <si>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</si>
  <si>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</si>
  <si>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</si>
  <si>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</si>
  <si>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</si>
  <si>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</si>
  <si>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</si>
  <si>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</si>
  <si>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</si>
  <si>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</si>
  <si>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</si>
  <si>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</si>
  <si>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</si>
  <si>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</si>
  <si>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</si>
  <si>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</si>
  <si>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</si>
  <si>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</si>
  <si>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</si>
  <si>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</si>
  <si>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</si>
  <si>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</si>
  <si>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</si>
  <si>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</si>
  <si>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</si>
  <si>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</si>
  <si>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</si>
  <si>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</si>
  <si>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</si>
  <si>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</si>
  <si>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</si>
  <si>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</si>
  <si>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</si>
  <si>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</si>
  <si>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</si>
  <si>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</si>
  <si>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</si>
  <si>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</si>
  <si>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</si>
  <si>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</si>
  <si>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</si>
  <si>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</si>
  <si>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</si>
  <si>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</si>
  <si>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</si>
  <si>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</si>
  <si>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</si>
  <si>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</si>
  <si>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</si>
  <si>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</si>
  <si>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</si>
  <si>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</si>
  <si>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</si>
  <si>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</si>
  <si>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</si>
  <si>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</si>
  <si>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</si>
  <si>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</si>
  <si>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</si>
  <si>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</si>
  <si>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</si>
  <si>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</si>
  <si>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</si>
  <si>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</si>
  <si>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</si>
  <si>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</si>
  <si>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</si>
  <si>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</si>
  <si>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</si>
  <si>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</si>
  <si>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</si>
  <si>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</si>
  <si>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</si>
  <si>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</si>
  <si>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</si>
  <si>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</si>
  <si>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</si>
  <si>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</si>
  <si>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</si>
  <si>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</si>
  <si>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</si>
  <si>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</si>
  <si>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</si>
  <si>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</si>
  <si>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</si>
  <si>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</si>
  <si>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</si>
  <si>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</si>
  <si>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</si>
  <si>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</si>
  <si>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</si>
  <si>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</si>
  <si>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</si>
  <si>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</si>
  <si>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</si>
  <si>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</si>
  <si>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</si>
  <si>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</si>
  <si>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</si>
  <si>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</si>
  <si>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</si>
  <si>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</si>
  <si>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</si>
  <si>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</si>
  <si>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</si>
  <si>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</si>
  <si>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</si>
  <si>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</si>
  <si>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</si>
  <si>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</si>
  <si>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</si>
  <si>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</si>
  <si>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</si>
  <si>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</si>
  <si>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</si>
  <si>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</si>
  <si>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</si>
  <si>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</si>
  <si>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</si>
  <si>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</si>
  <si>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</si>
  <si>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</si>
  <si>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</si>
  <si>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</si>
  <si>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</si>
  <si>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</si>
  <si>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</si>
  <si>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</si>
  <si>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</si>
  <si>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</si>
  <si>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</si>
  <si>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</si>
  <si>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</si>
  <si>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</si>
  <si>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</si>
  <si>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</si>
  <si>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</si>
  <si>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</si>
  <si>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</si>
  <si>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</si>
  <si>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</si>
  <si>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</si>
  <si>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</si>
  <si>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</si>
  <si>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</si>
  <si>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</si>
  <si>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</si>
  <si>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</si>
  <si>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</si>
  <si>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</si>
  <si>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</si>
  <si>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</si>
  <si>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</si>
  <si>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</si>
  <si>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</si>
  <si>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</si>
  <si>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</si>
  <si>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</si>
  <si>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</si>
  <si>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</si>
  <si>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</si>
  <si>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</si>
  <si>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</si>
  <si>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</si>
  <si>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</si>
  <si>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</si>
  <si>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</si>
  <si>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</si>
  <si>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</si>
  <si>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</si>
  <si>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</si>
  <si>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</si>
  <si>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</si>
  <si>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</si>
  <si>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</si>
  <si>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</si>
  <si>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</si>
  <si>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</si>
  <si>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</si>
  <si>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</si>
  <si>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</si>
  <si>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</si>
  <si>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</si>
  <si>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</si>
  <si>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</si>
  <si>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</si>
  <si>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</si>
  <si>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</si>
  <si>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</si>
  <si>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</si>
  <si>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</si>
  <si>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</si>
  <si>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</si>
  <si>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</si>
  <si>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</si>
  <si>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</si>
  <si>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</si>
  <si>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</si>
  <si>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</si>
  <si>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</si>
  <si>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</si>
  <si>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</si>
  <si>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</si>
  <si>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</si>
  <si>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</si>
  <si>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</si>
  <si>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</si>
  <si>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</si>
  <si>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</si>
  <si>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</si>
  <si>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</si>
  <si>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</si>
  <si>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</si>
  <si>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</si>
  <si>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</si>
  <si>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</si>
  <si>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</si>
  <si>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</si>
  <si>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</si>
  <si>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</si>
  <si>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</si>
  <si>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</si>
  <si>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</si>
  <si>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</si>
  <si>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</si>
  <si>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</si>
  <si>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</si>
  <si>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</si>
  <si>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</si>
  <si>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</si>
  <si>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</si>
  <si>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</si>
  <si>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</si>
  <si>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</si>
  <si>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</si>
  <si>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</si>
  <si>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</si>
  <si>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</si>
  <si>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</si>
  <si>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</si>
  <si>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</si>
  <si>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</si>
  <si>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</si>
  <si>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</si>
  <si>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</si>
  <si>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</si>
  <si>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</si>
  <si>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</si>
  <si>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</si>
  <si>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</si>
  <si>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</si>
  <si>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</si>
  <si>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</si>
  <si>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</si>
  <si>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</si>
  <si>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</si>
  <si>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</si>
  <si>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</si>
  <si>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</si>
  <si>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</si>
  <si>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</si>
  <si>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</si>
  <si>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</si>
  <si>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</si>
  <si>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</si>
  <si>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</si>
  <si>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</si>
  <si>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</si>
  <si>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</si>
  <si>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</si>
  <si>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</si>
  <si>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</si>
  <si>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</si>
  <si>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</si>
  <si>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</si>
  <si>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</si>
  <si>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</si>
  <si>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</si>
  <si>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</si>
  <si>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</si>
  <si>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</si>
  <si>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</si>
  <si>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</si>
  <si>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</si>
  <si>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</si>
  <si>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</si>
  <si>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</si>
  <si>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</si>
  <si>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</si>
  <si>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</si>
  <si>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</si>
  <si>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</si>
  <si>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</si>
  <si>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</si>
  <si>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</si>
  <si>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</si>
  <si>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</si>
  <si>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</si>
  <si>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</si>
  <si>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</si>
  <si>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</si>
  <si>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</si>
  <si>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</si>
  <si>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</si>
  <si>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</si>
  <si>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</si>
  <si>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</si>
  <si>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</si>
  <si>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</si>
  <si>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</si>
  <si>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</si>
  <si>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</si>
  <si>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</si>
  <si>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</si>
  <si>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</si>
  <si>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</si>
  <si>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</si>
  <si>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</si>
  <si>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</si>
  <si>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</si>
  <si>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</si>
  <si>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</si>
  <si>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</si>
  <si>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</si>
  <si>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</si>
  <si>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</si>
  <si>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</si>
  <si>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</si>
  <si>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</si>
  <si>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</si>
  <si>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</si>
  <si>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</si>
  <si>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</si>
  <si>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</si>
  <si>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</si>
  <si>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</si>
  <si>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</si>
  <si>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</si>
  <si>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</si>
  <si>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</si>
  <si>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</si>
  <si>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</si>
  <si>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</si>
  <si>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</si>
  <si>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</si>
  <si>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</si>
  <si>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</si>
  <si>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</si>
  <si>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</si>
  <si>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</si>
  <si>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</si>
  <si>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</si>
  <si>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</si>
  <si>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</si>
  <si>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</si>
  <si>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</si>
  <si>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</si>
  <si>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</si>
  <si>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</si>
  <si>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</si>
  <si>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</si>
  <si>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</si>
  <si>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</si>
  <si>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</si>
  <si>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</si>
  <si>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</si>
  <si>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</si>
  <si>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</si>
  <si>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</si>
  <si>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</si>
  <si>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</si>
  <si>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</si>
  <si>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</si>
  <si>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</si>
  <si>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</si>
  <si>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</si>
  <si>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</si>
  <si>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</si>
  <si>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</si>
  <si>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</si>
  <si>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</si>
  <si>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</si>
  <si>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</si>
  <si>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</si>
  <si>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</si>
  <si>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</si>
  <si>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</si>
  <si>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</si>
  <si>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</si>
  <si>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</si>
  <si>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</si>
  <si>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</si>
  <si>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</si>
  <si>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</si>
  <si>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</si>
  <si>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</si>
  <si>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</si>
  <si>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</si>
  <si>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</si>
  <si>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</si>
  <si>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</si>
  <si>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</si>
  <si>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</si>
  <si>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</si>
  <si>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</si>
  <si>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</si>
  <si>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</si>
  <si>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</si>
  <si>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</si>
  <si>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</si>
  <si>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</si>
  <si>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</si>
  <si>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</si>
  <si>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</si>
  <si>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</si>
  <si>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</si>
  <si>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</si>
  <si>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</si>
  <si>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</si>
  <si>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</si>
  <si>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</si>
  <si>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</si>
  <si>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</si>
  <si>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</si>
  <si>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</si>
  <si>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</si>
  <si>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</si>
  <si>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</si>
  <si>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</si>
  <si>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</si>
  <si>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</si>
  <si>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</si>
  <si>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</si>
  <si>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</si>
  <si>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</si>
  <si>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</si>
  <si>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</si>
  <si>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</si>
  <si>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</si>
  <si>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</si>
  <si>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</si>
  <si>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</si>
  <si>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</si>
  <si>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</si>
  <si>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</si>
  <si>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</si>
  <si>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</si>
  <si>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</si>
  <si>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</si>
  <si>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</si>
  <si>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</si>
  <si>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</si>
  <si>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</si>
  <si>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</si>
  <si>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</si>
  <si>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</si>
  <si>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</si>
  <si>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</si>
  <si>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</si>
  <si>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</si>
  <si>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</si>
  <si>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</si>
  <si>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</si>
  <si>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</si>
  <si>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</si>
  <si>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</si>
  <si>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</si>
  <si>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</si>
  <si>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</si>
  <si>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</si>
  <si>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</si>
  <si>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</si>
  <si>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</si>
  <si>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</si>
  <si>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</si>
  <si>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</si>
  <si>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</si>
  <si>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</si>
  <si>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</si>
  <si>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</si>
  <si>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</si>
  <si>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</si>
  <si>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</si>
  <si>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</si>
  <si>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</si>
  <si>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</si>
  <si>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</si>
  <si>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</si>
  <si>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</si>
  <si>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</si>
  <si>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</si>
  <si>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</si>
  <si>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</si>
  <si>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</si>
  <si>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</si>
  <si>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</si>
  <si>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</si>
  <si>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</si>
  <si>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</si>
  <si>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</si>
  <si>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</si>
  <si>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</si>
  <si>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</si>
  <si>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</si>
  <si>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</si>
  <si>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</si>
  <si>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</si>
  <si>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</si>
  <si>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</si>
  <si>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</si>
  <si>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</si>
  <si>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</si>
  <si>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</si>
  <si>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</si>
  <si>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</si>
  <si>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</si>
  <si>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</si>
  <si>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</si>
  <si>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</si>
  <si>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</si>
  <si>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</si>
  <si>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</si>
  <si>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</si>
  <si>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</si>
  <si>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</si>
  <si>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</si>
  <si>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</si>
  <si>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</si>
  <si>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</si>
  <si>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</si>
  <si>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</si>
  <si>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</si>
  <si>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</si>
  <si>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</si>
  <si>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</si>
  <si>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</si>
  <si>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</si>
  <si>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</si>
  <si>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</si>
  <si>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</si>
  <si>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</si>
  <si>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</si>
  <si>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</si>
  <si>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</si>
  <si>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</si>
  <si>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</si>
  <si>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</si>
  <si>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</si>
  <si>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</si>
  <si>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</si>
  <si>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</si>
  <si>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</si>
  <si>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</si>
  <si>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</si>
  <si>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</si>
  <si>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</si>
  <si>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</si>
  <si>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</si>
  <si>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</si>
  <si>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</si>
  <si>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</si>
  <si>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</si>
  <si>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</si>
  <si>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</si>
  <si>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</si>
  <si>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</si>
  <si>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</si>
  <si>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</si>
  <si>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</si>
  <si>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</si>
  <si>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</si>
  <si>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</si>
  <si>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</si>
  <si>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</si>
  <si>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</si>
  <si>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</si>
  <si>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</si>
  <si>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</si>
  <si>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</si>
  <si>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</si>
  <si>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</si>
  <si>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</si>
  <si>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</si>
  <si>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</si>
  <si>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</si>
  <si>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</si>
  <si>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</si>
  <si>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</si>
  <si>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</si>
  <si>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</si>
  <si>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</si>
  <si>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</si>
  <si>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</si>
  <si>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</si>
  <si>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</si>
  <si>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</si>
  <si>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</si>
  <si>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</si>
  <si>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</si>
  <si>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</si>
  <si>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</si>
  <si>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</si>
  <si>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</si>
  <si>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</si>
  <si>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</si>
  <si>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</si>
  <si>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</si>
  <si>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</si>
  <si>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</si>
  <si>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</si>
  <si>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</si>
  <si>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</si>
  <si>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</si>
  <si>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</si>
  <si>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</si>
  <si>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</si>
  <si>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</si>
  <si>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</si>
  <si>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</si>
  <si>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</si>
  <si>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</si>
  <si>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</si>
  <si>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</si>
  <si>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</si>
  <si>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</si>
  <si>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</si>
  <si>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</si>
  <si>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</si>
  <si>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</si>
  <si>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</si>
  <si>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</si>
  <si>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</si>
  <si>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</si>
  <si>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</si>
  <si>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</si>
  <si>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</si>
  <si>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</si>
  <si>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</si>
  <si>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</si>
  <si>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</si>
  <si>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</si>
  <si>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</si>
  <si>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</si>
  <si>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</si>
  <si>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</si>
  <si>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</si>
  <si>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</si>
  <si>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</si>
  <si>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</si>
  <si>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</si>
  <si>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</si>
  <si>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</si>
  <si>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</si>
  <si>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</si>
  <si>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</si>
  <si>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</si>
  <si>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</si>
  <si>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</si>
  <si>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</si>
  <si>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</si>
  <si>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</si>
  <si>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</si>
  <si>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</si>
  <si>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</si>
  <si>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</si>
  <si>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</si>
  <si>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</si>
  <si>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</si>
  <si>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</si>
  <si>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</si>
  <si>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</si>
  <si>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</si>
  <si>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</si>
  <si>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</si>
  <si>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</si>
  <si>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</si>
  <si>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</si>
  <si>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</si>
  <si>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</si>
  <si>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</si>
  <si>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</si>
  <si>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</si>
  <si>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</si>
  <si>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</si>
  <si>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</si>
  <si>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</si>
  <si>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</si>
  <si>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</si>
  <si>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</si>
  <si>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</si>
  <si>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</si>
  <si>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</si>
  <si>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</si>
  <si>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</si>
  <si>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</si>
  <si>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</si>
  <si>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</si>
  <si>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</si>
  <si>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</si>
  <si>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</si>
  <si>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</si>
  <si>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</si>
  <si>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</si>
  <si>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</si>
  <si>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</si>
  <si>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</si>
  <si>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</si>
  <si>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</si>
  <si>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</si>
  <si>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</si>
  <si>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</si>
  <si>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</si>
  <si>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</si>
  <si>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</si>
  <si>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</si>
  <si>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</si>
  <si>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</si>
  <si>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</si>
  <si>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</si>
  <si>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</si>
  <si>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</si>
  <si>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</si>
  <si>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</si>
  <si>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</si>
  <si>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</si>
  <si>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</si>
  <si>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</si>
  <si>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</si>
  <si>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</si>
  <si>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</si>
  <si>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</si>
  <si>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</si>
  <si>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</si>
  <si>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</si>
  <si>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</si>
  <si>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</si>
  <si>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</si>
  <si>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</si>
  <si>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</si>
  <si>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</si>
  <si>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</si>
  <si>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</si>
  <si>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</si>
  <si>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</si>
  <si>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</si>
  <si>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</si>
  <si>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</si>
  <si>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</si>
  <si>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</si>
  <si>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</si>
  <si>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</si>
  <si>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</si>
  <si>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</si>
  <si>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</si>
  <si>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</si>
  <si>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</si>
  <si>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</si>
  <si>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</si>
  <si>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</si>
  <si>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</si>
  <si>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</si>
  <si>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</si>
  <si>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</si>
  <si>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</si>
  <si>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</si>
  <si>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</si>
  <si>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</si>
  <si>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</si>
  <si>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</si>
  <si>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</si>
  <si>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</si>
  <si>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</si>
  <si>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</si>
  <si>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</si>
  <si>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</si>
  <si>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</si>
  <si>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</si>
  <si>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</si>
  <si>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</si>
  <si>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</si>
  <si>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</si>
  <si>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</si>
  <si>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</si>
  <si>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</si>
  <si>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</si>
  <si>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</si>
  <si>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</si>
  <si>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</si>
  <si>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</si>
  <si>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</si>
  <si>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</si>
  <si>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</si>
  <si>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</si>
  <si>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</si>
  <si>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</si>
  <si>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</si>
  <si>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</si>
  <si>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</si>
  <si>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</si>
  <si>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</si>
  <si>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</si>
  <si>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</si>
  <si>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</si>
  <si>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</si>
  <si>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</si>
  <si>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</si>
  <si>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</si>
  <si>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</si>
  <si>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</si>
  <si>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</si>
  <si>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</si>
  <si>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</si>
  <si>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</si>
  <si>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</si>
  <si>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</si>
  <si>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</si>
  <si>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</si>
  <si>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</si>
  <si>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</si>
  <si>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</si>
  <si>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</si>
  <si>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</si>
  <si>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</si>
  <si>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</si>
  <si>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</si>
  <si>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</si>
  <si>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</si>
  <si>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</si>
  <si>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</si>
  <si>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</si>
  <si>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</si>
  <si>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</si>
  <si>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</si>
  <si>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</si>
  <si>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</si>
  <si>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</si>
  <si>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</si>
  <si>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</si>
  <si>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</si>
  <si>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</si>
  <si>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</si>
  <si>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</si>
  <si>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</si>
  <si>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</si>
  <si>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</si>
  <si>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</si>
  <si>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</si>
  <si>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</si>
  <si>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</si>
  <si>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</si>
  <si>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</si>
  <si>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</si>
  <si>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</si>
  <si>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</si>
  <si>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</si>
  <si>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</si>
  <si>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</si>
  <si>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</si>
  <si>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</si>
  <si>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</si>
  <si>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</si>
  <si>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</si>
  <si>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</si>
  <si>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</si>
  <si>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</si>
  <si>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</si>
  <si>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</si>
  <si>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</si>
  <si>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</si>
  <si>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</si>
  <si>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</si>
  <si>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</si>
  <si>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</si>
  <si>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</si>
  <si>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</si>
  <si>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</si>
  <si>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</si>
  <si>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</si>
  <si>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</si>
  <si>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</si>
  <si>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</si>
  <si>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</si>
  <si>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</si>
  <si>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</si>
  <si>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</si>
  <si>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</si>
  <si>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</si>
  <si>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</si>
  <si>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</si>
  <si>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</si>
  <si>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</si>
  <si>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</si>
  <si>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</si>
  <si>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</si>
  <si>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</si>
  <si>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</si>
  <si>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</si>
  <si>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</si>
  <si>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</si>
  <si>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</si>
  <si>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</si>
  <si>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</si>
  <si>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</si>
  <si>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</si>
  <si>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</si>
  <si>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</si>
  <si>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</si>
  <si>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</si>
  <si>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</si>
  <si>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</si>
  <si>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</si>
  <si>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</si>
  <si>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</si>
  <si>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</si>
  <si>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</si>
  <si>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</si>
  <si>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</si>
  <si>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</si>
  <si>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</si>
  <si>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</si>
  <si>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</si>
  <si>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</si>
  <si>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</si>
  <si>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</si>
  <si>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</si>
  <si>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</si>
  <si>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</si>
  <si>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</si>
  <si>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</si>
  <si>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</si>
  <si>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</si>
  <si>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</si>
  <si>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</si>
  <si>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</si>
  <si>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</si>
  <si>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</si>
  <si>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</si>
  <si>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</si>
  <si>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</si>
  <si>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</si>
  <si>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</si>
  <si>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</si>
  <si>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</si>
  <si>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</si>
  <si>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</si>
  <si>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</si>
  <si>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</si>
  <si>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</si>
  <si>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</si>
  <si>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</si>
  <si>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</si>
  <si>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</si>
  <si>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</si>
  <si>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</si>
  <si>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</si>
  <si>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</si>
  <si>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</si>
  <si>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</si>
  <si>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</si>
  <si>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</si>
  <si>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</si>
  <si>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</si>
  <si>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</si>
  <si>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</si>
  <si>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</si>
  <si>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</si>
  <si>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</si>
  <si>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</si>
  <si>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</si>
  <si>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</si>
  <si>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</si>
  <si>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</si>
  <si>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</si>
  <si>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</si>
  <si>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</si>
  <si>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</si>
  <si>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</si>
  <si>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</si>
  <si>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</si>
  <si>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</si>
  <si>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</si>
  <si>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</si>
  <si>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</si>
  <si>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</si>
  <si>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</si>
  <si>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</si>
  <si>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</si>
  <si>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</si>
  <si>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</si>
  <si>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</si>
  <si>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</si>
  <si>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</si>
  <si>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</si>
  <si>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</si>
  <si>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</si>
  <si>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</si>
  <si>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</si>
  <si>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</si>
  <si>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</si>
  <si>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</si>
  <si>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</si>
  <si>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</si>
  <si>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</si>
  <si>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</si>
  <si>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</si>
  <si>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</si>
  <si>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</si>
  <si>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</si>
  <si>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</si>
  <si>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</si>
  <si>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</si>
  <si>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</si>
  <si>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</si>
  <si>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</si>
  <si>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</si>
  <si>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</si>
  <si>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</si>
  <si>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</si>
  <si>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</si>
  <si>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</si>
  <si>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</si>
  <si>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</si>
  <si>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</si>
  <si>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</si>
  <si>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</si>
  <si>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</si>
  <si>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</si>
  <si>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</si>
  <si>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</si>
  <si>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</si>
  <si>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</si>
  <si>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</si>
  <si>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</si>
  <si>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</si>
  <si>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</si>
  <si>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</si>
  <si>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</si>
  <si>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</si>
  <si>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</si>
  <si>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</si>
  <si>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</si>
  <si>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</si>
  <si>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</si>
  <si>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</si>
  <si>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</si>
  <si>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</si>
  <si>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</si>
  <si>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</si>
  <si>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</si>
  <si>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</si>
  <si>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</si>
  <si>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</si>
  <si>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</si>
  <si>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</si>
  <si>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</si>
  <si>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</si>
  <si>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</si>
  <si>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</si>
  <si>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</si>
  <si>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</si>
  <si>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</si>
  <si>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</si>
  <si>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</si>
  <si>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</si>
  <si>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</si>
  <si>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</si>
  <si>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</si>
  <si>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</si>
  <si>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</si>
  <si>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</si>
  <si>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</si>
  <si>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</si>
  <si>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</si>
  <si>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</si>
  <si>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</si>
  <si>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</si>
  <si>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</si>
  <si>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</si>
  <si>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</si>
  <si>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</si>
  <si>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</si>
  <si>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</si>
  <si>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</si>
  <si>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</si>
  <si>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</si>
  <si>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</si>
  <si>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</si>
  <si>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</si>
  <si>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</si>
  <si>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</si>
  <si>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</si>
  <si>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</si>
  <si>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</si>
  <si>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</si>
  <si>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</si>
  <si>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</si>
  <si>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</si>
  <si>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</si>
  <si>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</si>
  <si>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</si>
  <si>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</si>
  <si>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</si>
  <si>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</si>
  <si>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</si>
  <si>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</si>
  <si>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</si>
  <si>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</si>
  <si>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</si>
  <si>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</si>
  <si>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</si>
  <si>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</si>
  <si>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</si>
  <si>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</si>
  <si>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</si>
  <si>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</si>
  <si>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</si>
  <si>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</si>
  <si>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</si>
  <si>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</si>
  <si>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</si>
  <si>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</si>
  <si>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</si>
  <si>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</si>
  <si>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</si>
  <si>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</si>
  <si>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</si>
  <si>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</si>
  <si>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</si>
  <si>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</si>
  <si>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</si>
  <si>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</si>
  <si>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</si>
  <si>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</si>
  <si>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</si>
  <si>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</si>
  <si>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</si>
  <si>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</si>
  <si>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</si>
  <si>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</si>
  <si>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</si>
  <si>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</si>
  <si>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</si>
  <si>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</si>
  <si>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</si>
  <si>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</si>
  <si>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</si>
  <si>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</si>
  <si>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</si>
  <si>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</si>
  <si>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</si>
  <si>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</si>
  <si>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</si>
  <si>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</si>
  <si>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</si>
  <si>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</si>
  <si>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</si>
  <si>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</si>
  <si>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</si>
  <si>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</si>
  <si>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</si>
  <si>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</si>
  <si>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</si>
  <si>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</si>
  <si>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</si>
  <si>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</si>
  <si>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</si>
  <si>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</si>
  <si>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</si>
  <si>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</si>
  <si>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</si>
  <si>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</si>
  <si>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</si>
  <si>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</si>
  <si>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</si>
  <si>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</si>
  <si>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</si>
  <si>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</si>
  <si>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</si>
  <si>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</si>
  <si>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</si>
  <si>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</si>
  <si>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</si>
  <si>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</si>
  <si>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</si>
  <si>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</si>
  <si>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</si>
  <si>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</si>
  <si>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</si>
  <si>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</si>
  <si>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</si>
  <si>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</si>
  <si>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</si>
  <si>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</si>
  <si>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</si>
  <si>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</si>
  <si>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</si>
  <si>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</si>
  <si>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</si>
  <si>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</si>
  <si>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</si>
  <si>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</si>
  <si>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</si>
  <si>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</si>
  <si>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</si>
  <si>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</si>
  <si>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</si>
  <si>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</si>
  <si>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</si>
  <si>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</si>
  <si>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</si>
  <si>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</si>
  <si>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</si>
  <si>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</si>
  <si>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</si>
  <si>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</si>
  <si>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</si>
  <si>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</si>
  <si>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</si>
  <si>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</si>
  <si>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</si>
  <si>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</si>
  <si>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</si>
  <si>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</si>
  <si>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</si>
  <si>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</si>
  <si>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</si>
  <si>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</si>
  <si>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</si>
  <si>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</si>
  <si>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</si>
  <si>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</si>
  <si>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</si>
  <si>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</si>
  <si>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</si>
  <si>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</si>
  <si>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</si>
  <si>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</si>
  <si>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</si>
  <si>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</si>
  <si>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</si>
  <si>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</si>
  <si>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</si>
  <si>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</si>
  <si>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</si>
  <si>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</si>
  <si>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</si>
  <si>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</si>
  <si>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</si>
  <si>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</si>
  <si>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</si>
  <si>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</si>
  <si>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</si>
  <si>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</si>
  <si>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</si>
  <si>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</si>
  <si>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</si>
  <si>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</si>
  <si>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</si>
  <si>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</si>
  <si>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</si>
  <si>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</si>
  <si>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</si>
  <si>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</si>
  <si>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</si>
  <si>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</si>
  <si>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</si>
  <si>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</si>
  <si>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</si>
  <si>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</si>
  <si>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</si>
  <si>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</si>
  <si>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</si>
  <si>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</si>
  <si>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</si>
  <si>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</si>
  <si>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</si>
  <si>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</si>
  <si>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</si>
  <si>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</si>
  <si>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</si>
  <si>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</si>
  <si>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</si>
  <si>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</si>
  <si>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</si>
  <si>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</si>
  <si>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</si>
  <si>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</si>
  <si>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</si>
  <si>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</si>
  <si>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</si>
  <si>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</si>
  <si>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</si>
  <si>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</si>
  <si>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</si>
  <si>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</si>
  <si>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</si>
  <si>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</si>
  <si>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</si>
  <si>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</si>
  <si>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</si>
  <si>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</si>
  <si>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</si>
  <si>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</si>
  <si>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</si>
  <si>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</si>
  <si>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</si>
  <si>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</si>
  <si>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</si>
  <si>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</si>
  <si>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</si>
  <si>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</si>
  <si>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</si>
  <si>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</si>
  <si>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</si>
  <si>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</si>
  <si>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</si>
  <si>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</si>
  <si>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</si>
  <si>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</si>
  <si>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</si>
  <si>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</si>
  <si>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</si>
  <si>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</si>
  <si>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</si>
  <si>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</si>
  <si>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</si>
  <si>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</si>
  <si>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</si>
  <si>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</si>
  <si>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</si>
  <si>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</si>
  <si>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</si>
  <si>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</si>
  <si>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</si>
  <si>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</si>
  <si>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</si>
  <si>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</si>
  <si>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</si>
  <si>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</si>
  <si>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</si>
  <si>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</si>
  <si>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</si>
  <si>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</si>
  <si>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</si>
  <si>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</si>
  <si>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</si>
  <si>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</si>
  <si>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</si>
  <si>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</si>
  <si>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</si>
  <si>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</si>
  <si>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</si>
  <si>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</si>
  <si>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</si>
  <si>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</si>
  <si>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</si>
  <si>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</si>
  <si>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</si>
  <si>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</si>
  <si>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</si>
  <si>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</si>
  <si>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</si>
  <si>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</si>
  <si>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</si>
  <si>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</si>
  <si>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</si>
  <si>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</si>
  <si>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</si>
  <si>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</si>
  <si>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</si>
  <si>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</si>
  <si>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</si>
  <si>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</si>
  <si>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</si>
  <si>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</si>
  <si>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</si>
  <si>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</si>
  <si>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</si>
  <si>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</si>
  <si>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</si>
  <si>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</si>
  <si>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</si>
  <si>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</si>
  <si>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</si>
  <si>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</si>
  <si>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</si>
  <si>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</si>
  <si>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</si>
  <si>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</si>
  <si>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</si>
  <si>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</si>
  <si>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</si>
  <si>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</si>
  <si>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</si>
  <si>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</si>
  <si>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</si>
  <si>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</si>
  <si>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</si>
  <si>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</si>
  <si>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</si>
  <si>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</si>
  <si>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</si>
  <si>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</si>
  <si>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</si>
  <si>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</si>
  <si>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</si>
  <si>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</si>
  <si>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</si>
  <si>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</si>
  <si>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</si>
  <si>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</si>
  <si>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</si>
  <si>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</si>
  <si>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</si>
  <si>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</si>
  <si>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</si>
  <si>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</si>
  <si>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</si>
  <si>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</si>
  <si>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</si>
  <si>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</si>
  <si>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</si>
  <si>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</si>
  <si>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</si>
  <si>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</si>
  <si>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</si>
  <si>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</si>
  <si>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</si>
  <si>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</si>
  <si>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</si>
  <si>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</si>
  <si>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</si>
  <si>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</si>
  <si>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</si>
  <si>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</si>
  <si>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</si>
  <si>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</si>
  <si>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</si>
  <si>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</si>
  <si>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</si>
  <si>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</si>
  <si>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</si>
  <si>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</si>
  <si>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</si>
  <si>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</si>
  <si>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</si>
  <si>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</si>
  <si>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</si>
  <si>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</si>
  <si>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</si>
  <si>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</si>
  <si>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</si>
  <si>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</si>
  <si>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</si>
  <si>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</si>
  <si>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</si>
  <si>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</si>
  <si>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</si>
  <si>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</si>
  <si>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</si>
  <si>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</si>
  <si>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</si>
  <si>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</si>
  <si>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</si>
  <si>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</si>
  <si>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</si>
  <si>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</si>
  <si>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</si>
  <si>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</si>
  <si>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</si>
  <si>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</si>
  <si>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</si>
  <si>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</si>
  <si>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</si>
  <si>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</si>
  <si>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</si>
  <si>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</si>
  <si>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</si>
  <si>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</si>
  <si>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</si>
  <si>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</si>
  <si>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</si>
  <si>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</si>
  <si>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</si>
  <si>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</si>
  <si>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</si>
  <si>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</si>
  <si>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</si>
  <si>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</si>
  <si>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</si>
  <si>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</si>
  <si>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</si>
  <si>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</si>
  <si>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</si>
  <si>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</si>
  <si>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</si>
  <si>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</si>
  <si>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</si>
  <si>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</si>
  <si>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</si>
  <si>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</si>
  <si>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</si>
  <si>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</si>
  <si>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</si>
  <si>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</si>
  <si>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</si>
  <si>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</si>
  <si>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</si>
  <si>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</si>
  <si>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</si>
  <si>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</si>
  <si>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</si>
  <si>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</si>
  <si>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</si>
  <si>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</si>
  <si>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</si>
  <si>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</si>
  <si>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</si>
  <si>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</si>
  <si>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</si>
  <si>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</si>
  <si>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</si>
  <si>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</si>
  <si>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</si>
  <si>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</si>
  <si>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</si>
  <si>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</si>
  <si>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</si>
  <si>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</si>
  <si>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</si>
  <si>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</si>
  <si>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</si>
  <si>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</si>
  <si>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</si>
  <si>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</si>
  <si>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</si>
  <si>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</si>
  <si>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</si>
  <si>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</si>
  <si>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</si>
  <si>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</si>
  <si>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</si>
  <si>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</si>
  <si>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</si>
  <si>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</si>
  <si>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</si>
  <si>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</si>
  <si>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</si>
  <si>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</si>
  <si>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</si>
  <si>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</si>
  <si>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</si>
  <si>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</si>
  <si>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</si>
  <si>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</si>
  <si>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</si>
  <si>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</si>
  <si>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</si>
  <si>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</si>
  <si>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</si>
  <si>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</si>
  <si>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</si>
  <si>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</si>
  <si>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</si>
  <si>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</si>
  <si>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</si>
  <si>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</si>
  <si>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</si>
  <si>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</si>
  <si>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</si>
  <si>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</si>
  <si>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</si>
  <si>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</si>
  <si>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</si>
  <si>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</si>
  <si>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</si>
  <si>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</si>
  <si>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</si>
  <si>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</si>
  <si>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</si>
  <si>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</si>
  <si>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</si>
  <si>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</si>
  <si>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</si>
  <si>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</si>
  <si>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</si>
  <si>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</si>
  <si>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</si>
  <si>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</si>
  <si>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</si>
  <si>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</si>
  <si>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</si>
  <si>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</si>
  <si>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</si>
  <si>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</si>
  <si>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</si>
  <si>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</si>
  <si>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</si>
  <si>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</si>
  <si>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</si>
  <si>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</si>
  <si>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</si>
  <si>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</si>
  <si>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</si>
  <si>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</si>
  <si>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</si>
  <si>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</si>
  <si>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</si>
  <si>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</si>
  <si>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</si>
  <si>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</si>
  <si>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</si>
  <si>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</si>
  <si>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</si>
  <si>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</si>
  <si>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</si>
  <si>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</si>
  <si>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</si>
  <si>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</si>
  <si>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</si>
  <si>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</si>
  <si>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</si>
  <si>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</si>
  <si>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</si>
  <si>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</si>
  <si>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</si>
  <si>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</si>
  <si>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</si>
  <si>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</si>
  <si>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</si>
  <si>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</si>
  <si>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</si>
  <si>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</si>
  <si>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</si>
  <si>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</si>
  <si>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</si>
  <si>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</si>
  <si>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</si>
  <si>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</si>
  <si>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</si>
  <si>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</si>
  <si>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</si>
  <si>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</si>
  <si>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</si>
  <si>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</si>
  <si>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</si>
  <si>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</si>
  <si>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</si>
  <si>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</si>
  <si>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</si>
  <si>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</si>
  <si>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</si>
  <si>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</si>
  <si>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</si>
  <si>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</si>
  <si>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</si>
  <si>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</si>
  <si>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</si>
  <si>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</si>
  <si>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</si>
  <si>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</si>
  <si>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</si>
  <si>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</si>
  <si>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</si>
  <si>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</si>
  <si>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</si>
  <si>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</si>
  <si>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</si>
  <si>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</si>
  <si>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</si>
  <si>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</si>
  <si>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</si>
  <si>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</si>
  <si>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</si>
  <si>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</si>
  <si>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</si>
  <si>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</si>
  <si>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</si>
  <si>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</si>
  <si>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</si>
  <si>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</si>
  <si>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</si>
  <si>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</si>
  <si>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</si>
  <si>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</si>
  <si>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</si>
  <si>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</si>
  <si>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</si>
  <si>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</si>
  <si>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</si>
  <si>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</si>
  <si>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</si>
  <si>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</si>
  <si>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</si>
  <si>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</si>
  <si>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</si>
  <si>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</si>
  <si>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</si>
  <si>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</si>
  <si>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</si>
  <si>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</si>
  <si>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</si>
  <si>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</si>
  <si>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</si>
  <si>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</si>
  <si>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</si>
  <si>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</si>
  <si>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</si>
  <si>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</si>
  <si>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</si>
  <si>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</si>
  <si>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</si>
  <si>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</si>
  <si>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</si>
  <si>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</si>
  <si>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</si>
  <si>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</si>
  <si>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</si>
  <si>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</si>
  <si>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</si>
  <si>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</si>
  <si>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</si>
  <si>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</si>
  <si>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</si>
  <si>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</si>
  <si>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</si>
  <si>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</si>
  <si>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</si>
  <si>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</si>
  <si>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</si>
  <si>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</si>
  <si>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</si>
  <si>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</si>
  <si>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</si>
  <si>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</si>
  <si>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</si>
  <si>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</si>
  <si>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</si>
  <si>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</si>
  <si>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</si>
  <si>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</si>
  <si>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</si>
  <si>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</si>
  <si>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</si>
  <si>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</si>
  <si>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</si>
  <si>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</si>
  <si>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</si>
  <si>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</si>
  <si>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</si>
  <si>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</si>
  <si>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</si>
  <si>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</si>
  <si>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</si>
  <si>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</si>
  <si>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</si>
  <si>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</si>
  <si>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</si>
  <si>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</si>
  <si>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</si>
  <si>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</si>
  <si>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</si>
  <si>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</si>
  <si>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</si>
  <si>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</si>
  <si>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</si>
  <si>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</si>
  <si>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</si>
  <si>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</si>
  <si>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</si>
  <si>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</si>
  <si>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</si>
  <si>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</si>
  <si>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</si>
  <si>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</si>
  <si>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</si>
  <si>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</si>
  <si>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</si>
  <si>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</si>
  <si>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</si>
  <si>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</si>
  <si>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</si>
  <si>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</si>
  <si>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</si>
  <si>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</si>
  <si>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</si>
  <si>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</si>
  <si>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</si>
  <si>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</si>
  <si>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</si>
  <si>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</si>
  <si>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</si>
  <si>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</si>
  <si>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</si>
  <si>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</si>
  <si>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</si>
  <si>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</si>
  <si>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</si>
  <si>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</si>
  <si>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</si>
  <si>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</si>
  <si>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</si>
  <si>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</si>
  <si>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</si>
  <si>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</si>
  <si>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</si>
  <si>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</si>
  <si>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</si>
  <si>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</si>
  <si>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</si>
  <si>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</si>
  <si>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</si>
  <si>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</si>
  <si>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</si>
  <si>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</si>
  <si>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</si>
  <si>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</si>
  <si>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</si>
  <si>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</si>
  <si>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</si>
  <si>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</si>
  <si>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</si>
  <si>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</si>
  <si>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</si>
  <si>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</si>
  <si>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</si>
  <si>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</si>
  <si>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</si>
  <si>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</si>
  <si>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</si>
  <si>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</si>
  <si>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</si>
  <si>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</si>
  <si>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</si>
  <si>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</si>
  <si>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</si>
  <si>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</si>
  <si>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</si>
  <si>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</si>
  <si>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</si>
  <si>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</si>
  <si>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</si>
  <si>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</si>
  <si>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</si>
  <si>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</si>
  <si>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</si>
  <si>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</si>
  <si>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</si>
  <si>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</si>
  <si>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</si>
  <si>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</si>
  <si>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</si>
  <si>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</si>
  <si>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</si>
  <si>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</si>
  <si>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</si>
  <si>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</si>
  <si>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</si>
  <si>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</si>
  <si>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</si>
  <si>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</si>
  <si>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</si>
  <si>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</si>
  <si>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</si>
  <si>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</si>
  <si>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</si>
  <si>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</si>
  <si>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</si>
  <si>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</si>
  <si>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</si>
  <si>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</si>
  <si>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</si>
  <si>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</si>
  <si>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</si>
  <si>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</si>
  <si>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</si>
  <si>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</si>
  <si>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</si>
  <si>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</si>
  <si>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</si>
  <si>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</si>
  <si>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</si>
  <si>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</si>
  <si>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</si>
  <si>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</si>
  <si>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</si>
  <si>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</si>
  <si>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</si>
  <si>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</si>
  <si>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</si>
  <si>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</si>
  <si>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</si>
  <si>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</si>
  <si>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</si>
  <si>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</si>
  <si>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</si>
  <si>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</si>
  <si>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</si>
  <si>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</si>
  <si>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</si>
  <si>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</si>
  <si>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</si>
  <si>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</si>
  <si>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</si>
  <si>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</si>
  <si>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</si>
  <si>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</si>
  <si>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</si>
  <si>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</si>
  <si>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</si>
  <si>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</si>
  <si>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</si>
  <si>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</si>
  <si>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</si>
  <si>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</si>
  <si>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</si>
  <si>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</si>
  <si>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</si>
  <si>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</si>
  <si>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</si>
  <si>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</si>
  <si>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</si>
  <si>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</si>
  <si>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</si>
  <si>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</si>
  <si>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</si>
  <si>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</si>
  <si>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</si>
  <si>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</si>
  <si>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</si>
  <si>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</si>
  <si>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</si>
  <si>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</si>
  <si>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</si>
  <si>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</si>
  <si>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</si>
  <si>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</si>
  <si>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</si>
  <si>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</si>
  <si>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</si>
  <si>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</si>
  <si>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</si>
  <si>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</si>
  <si>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</si>
  <si>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</si>
  <si>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</si>
  <si>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</si>
  <si>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</si>
  <si>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</si>
  <si>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</si>
  <si>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</si>
  <si>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</si>
  <si>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</si>
  <si>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</si>
  <si>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</si>
  <si>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</si>
  <si>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</si>
  <si>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</si>
  <si>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</si>
  <si>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</si>
  <si>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</si>
  <si>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</si>
  <si>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</si>
  <si>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</si>
  <si>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</si>
  <si>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</si>
  <si>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</si>
  <si>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</si>
  <si>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</si>
  <si>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</si>
  <si>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</si>
  <si>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</si>
  <si>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</si>
  <si>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</si>
  <si>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</si>
  <si>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</si>
  <si>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</si>
  <si>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</si>
  <si>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</si>
  <si>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</si>
  <si>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</si>
  <si>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</si>
  <si>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</si>
  <si>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</si>
  <si>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</si>
  <si>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</si>
  <si>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</si>
  <si>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</si>
  <si>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</si>
  <si>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</si>
  <si>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</si>
  <si>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</si>
  <si>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</si>
  <si>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</si>
  <si>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</si>
  <si>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</si>
  <si>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</si>
  <si>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</si>
  <si>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</si>
  <si>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</si>
  <si>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</si>
  <si>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</si>
  <si>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</si>
  <si>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</si>
  <si>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</si>
  <si>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</si>
  <si>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</si>
  <si>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</si>
  <si>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</si>
  <si>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</si>
  <si>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</si>
  <si>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</si>
  <si>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</si>
  <si>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</si>
  <si>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</si>
  <si>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</si>
  <si>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</si>
  <si>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</si>
  <si>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</si>
  <si>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</si>
  <si>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</si>
  <si>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</si>
  <si>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</si>
  <si>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</si>
  <si>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</si>
  <si>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</si>
  <si>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</si>
  <si>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</si>
  <si>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</si>
  <si>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</si>
  <si>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</si>
  <si>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</si>
  <si>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</si>
  <si>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</si>
  <si>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</si>
  <si>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</si>
  <si>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</si>
  <si>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</si>
  <si>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</si>
  <si>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</si>
  <si>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</si>
  <si>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</si>
  <si>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</si>
  <si>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</si>
  <si>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</si>
  <si>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</si>
  <si>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</si>
  <si>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</si>
  <si>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</si>
  <si>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</si>
  <si>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</si>
  <si>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</si>
  <si>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</si>
  <si>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</si>
  <si>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</si>
  <si>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</si>
  <si>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</si>
  <si>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</si>
  <si>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</si>
  <si>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</si>
  <si>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</si>
  <si>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</si>
  <si>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</si>
  <si>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</si>
  <si>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</si>
  <si>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</si>
  <si>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</si>
  <si>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</si>
  <si>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</si>
  <si>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</si>
  <si>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</si>
  <si>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</si>
  <si>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</si>
  <si>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</si>
  <si>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</si>
  <si>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</si>
  <si>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</si>
  <si>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</si>
  <si>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</si>
  <si>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</si>
  <si>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</si>
  <si>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</si>
  <si>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</si>
  <si>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</si>
  <si>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</si>
  <si>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</si>
  <si>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</si>
  <si>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</si>
  <si>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</si>
  <si>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</si>
  <si>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</si>
  <si>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</si>
  <si>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</si>
  <si>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</si>
  <si>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</si>
  <si>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</si>
  <si>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</si>
  <si>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</si>
  <si>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</si>
  <si>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</si>
  <si>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</si>
  <si>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</si>
  <si>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</si>
  <si>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</si>
  <si>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</si>
  <si>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</si>
  <si>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</si>
  <si>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</si>
  <si>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</si>
  <si>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</si>
  <si>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</si>
  <si>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</si>
  <si>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</si>
  <si>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</si>
  <si>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</si>
  <si>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</si>
  <si>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</si>
  <si>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</si>
  <si>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</si>
  <si>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</si>
  <si>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</si>
  <si>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</si>
  <si>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</si>
  <si>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</si>
  <si>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</si>
  <si>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</si>
  <si>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</si>
  <si>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</si>
  <si>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</si>
  <si>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</si>
  <si>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</si>
  <si>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</si>
  <si>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</si>
  <si>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</si>
  <si>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</si>
  <si>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</si>
  <si>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</si>
  <si>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</si>
  <si>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</si>
  <si>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</si>
  <si>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</si>
  <si>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</si>
  <si>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</si>
  <si>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</si>
  <si>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</si>
  <si>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</si>
  <si>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</si>
  <si>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</si>
  <si>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</si>
  <si>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</si>
  <si>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</si>
  <si>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</si>
  <si>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</si>
  <si>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</si>
  <si>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</si>
  <si>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</si>
  <si>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</si>
  <si>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</si>
  <si>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</si>
  <si>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</si>
  <si>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</si>
  <si>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</si>
  <si>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</si>
  <si>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</si>
  <si>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</si>
  <si>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</si>
  <si>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</si>
  <si>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</si>
  <si>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</si>
  <si>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</si>
  <si>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</si>
  <si>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</si>
  <si>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</si>
  <si>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</si>
  <si>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</si>
  <si>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</si>
  <si>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</si>
  <si>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</si>
  <si>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</si>
  <si>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</si>
  <si>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</si>
  <si>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</si>
  <si>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</si>
  <si>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</si>
  <si>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</si>
  <si>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</si>
  <si>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</si>
  <si>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</si>
  <si>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</si>
  <si>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</si>
  <si>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</si>
  <si>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</si>
  <si>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</si>
  <si>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</si>
  <si>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</si>
  <si>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</si>
  <si>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</si>
  <si>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</si>
  <si>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</si>
  <si>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</si>
  <si>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</si>
  <si>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</si>
  <si>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</si>
  <si>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</si>
  <si>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</si>
  <si>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</si>
  <si>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</si>
  <si>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</si>
  <si>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</si>
  <si>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</si>
  <si>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</si>
  <si>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</si>
  <si>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</si>
  <si>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</si>
  <si>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</si>
  <si>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</si>
  <si>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</si>
  <si>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</si>
  <si>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</si>
  <si>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</si>
  <si>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</si>
  <si>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</si>
  <si>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</si>
  <si>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</si>
  <si>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</si>
  <si>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</si>
  <si>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</si>
  <si>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</si>
  <si>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</si>
  <si>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</si>
  <si>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</si>
  <si>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</si>
  <si>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</si>
  <si>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</si>
  <si>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</si>
  <si>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</si>
  <si>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</si>
  <si>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</si>
  <si>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</si>
  <si>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</si>
  <si>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</si>
  <si>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</si>
  <si>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</si>
  <si>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</si>
  <si>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</si>
  <si>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</si>
  <si>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</si>
  <si>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</si>
  <si>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</si>
  <si>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</si>
  <si>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</si>
  <si>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</si>
  <si>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</si>
  <si>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</si>
  <si>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</si>
  <si>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</si>
  <si>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</si>
  <si>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</si>
  <si>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</si>
  <si>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</si>
  <si>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</si>
  <si>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</si>
  <si>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</si>
  <si>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</si>
  <si>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</si>
  <si>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</si>
  <si>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</si>
  <si>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</si>
  <si>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</si>
  <si>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</si>
  <si>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</si>
  <si>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</si>
  <si>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</si>
  <si>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</si>
  <si>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</si>
  <si>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</si>
  <si>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</si>
  <si>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</si>
  <si>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</si>
  <si>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</si>
  <si>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</si>
  <si>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</si>
  <si>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</si>
  <si>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</si>
  <si>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</si>
  <si>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</si>
  <si>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</si>
  <si>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</si>
  <si>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</si>
  <si>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</si>
  <si>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</si>
  <si>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</si>
  <si>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</si>
  <si>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</si>
  <si>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</si>
  <si>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</si>
  <si>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</si>
  <si>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</si>
  <si>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</si>
  <si>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</si>
  <si>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</si>
  <si>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</si>
  <si>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</si>
  <si>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</si>
  <si>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</si>
  <si>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</si>
  <si>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</si>
  <si>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</si>
  <si>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</si>
  <si>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</si>
  <si>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</si>
  <si>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</si>
  <si>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</si>
  <si>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</si>
  <si>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</si>
  <si>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</si>
  <si>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</si>
  <si>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</si>
  <si>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</si>
  <si>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</si>
  <si>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</si>
  <si>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</si>
  <si>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</si>
  <si>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</si>
  <si>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</si>
  <si>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</si>
  <si>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</si>
  <si>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</si>
  <si>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</si>
  <si>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</si>
  <si>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</si>
  <si>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</si>
  <si>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</si>
  <si>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</si>
  <si>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</si>
  <si>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</si>
  <si>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</si>
  <si>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</si>
  <si>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</si>
  <si>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</si>
  <si>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</si>
  <si>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</si>
  <si>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</si>
  <si>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</si>
  <si>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</si>
  <si>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</si>
  <si>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</si>
  <si>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</si>
  <si>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</si>
  <si>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</si>
  <si>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</si>
  <si>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</si>
  <si>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</si>
  <si>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</si>
  <si>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</si>
  <si>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</si>
  <si>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</si>
  <si>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</si>
  <si>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</si>
  <si>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</si>
  <si>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</si>
  <si>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</si>
  <si>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</si>
  <si>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</si>
  <si>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</si>
  <si>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</si>
  <si>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</si>
  <si>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</si>
  <si>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</si>
  <si>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</si>
  <si>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</si>
  <si>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</si>
  <si>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</si>
  <si>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</si>
  <si>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</si>
  <si>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</si>
  <si>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</si>
  <si>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</si>
  <si>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</si>
  <si>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</si>
  <si>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</si>
  <si>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</si>
  <si>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</si>
  <si>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</si>
  <si>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</si>
  <si>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</si>
  <si>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</si>
  <si>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</si>
  <si>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</si>
  <si>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</si>
  <si>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</si>
  <si>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</si>
  <si>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</si>
  <si>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</si>
  <si>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</si>
  <si>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</si>
  <si>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</si>
  <si>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</si>
  <si>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</si>
  <si>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</si>
  <si>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</si>
  <si>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</si>
  <si>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</si>
  <si>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</si>
  <si>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</si>
  <si>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</si>
  <si>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</si>
  <si>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</si>
  <si>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</si>
  <si>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</si>
  <si>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</si>
  <si>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</si>
  <si>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</si>
  <si>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</si>
  <si>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</si>
  <si>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</si>
  <si>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</si>
  <si>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</si>
  <si>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</si>
  <si>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</si>
  <si>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</si>
  <si>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</si>
  <si>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</si>
  <si>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</si>
  <si>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</si>
  <si>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</si>
  <si>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</si>
  <si>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</si>
  <si>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</si>
  <si>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</si>
  <si>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</si>
  <si>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</si>
  <si>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</si>
  <si>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</si>
  <si>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</si>
  <si>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</si>
  <si>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</si>
  <si>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</si>
  <si>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</si>
  <si>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</si>
  <si>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</si>
  <si>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</si>
  <si>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</si>
  <si>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</si>
  <si>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</si>
  <si>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</si>
  <si>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</si>
  <si>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</si>
  <si>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</si>
  <si>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</si>
  <si>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</si>
  <si>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</si>
  <si>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</si>
  <si>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</si>
  <si>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</si>
  <si>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</si>
  <si>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</si>
  <si>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</si>
  <si>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</si>
  <si>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</si>
  <si>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</si>
  <si>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</si>
  <si>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</si>
  <si>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</si>
  <si>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</si>
  <si>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</si>
  <si>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</si>
  <si>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</si>
  <si>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</si>
  <si>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</si>
  <si>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</si>
  <si>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</si>
  <si>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</si>
  <si>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</si>
  <si>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</si>
  <si>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</si>
  <si>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</si>
  <si>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</si>
  <si>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</si>
  <si>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</si>
  <si>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</si>
  <si>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</si>
  <si>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</si>
  <si>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</si>
  <si>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</si>
  <si>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</si>
  <si>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</si>
  <si>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</si>
  <si>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</si>
  <si>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</si>
  <si>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</si>
  <si>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</si>
  <si>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</si>
  <si>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</si>
  <si>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</si>
  <si>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</si>
  <si>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</si>
  <si>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</si>
  <si>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</si>
  <si>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</si>
  <si>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</si>
  <si>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</si>
  <si>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</si>
  <si>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</si>
  <si>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</si>
  <si>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</si>
  <si>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</si>
  <si>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</si>
  <si>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</si>
  <si>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</si>
  <si>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</si>
  <si>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</si>
  <si>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</si>
  <si>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</si>
  <si>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</si>
  <si>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</si>
  <si>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</si>
  <si>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</si>
  <si>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</si>
  <si>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</si>
  <si>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</si>
  <si>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</si>
  <si>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</si>
  <si>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</si>
  <si>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</si>
  <si>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</si>
  <si>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</si>
  <si>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</si>
  <si>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</si>
  <si>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</si>
  <si>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</si>
  <si>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</si>
  <si>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</si>
  <si>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</si>
  <si>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</si>
  <si>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</si>
  <si>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</si>
  <si>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</si>
  <si>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</si>
  <si>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</si>
  <si>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</si>
  <si>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</si>
  <si>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</si>
  <si>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</si>
  <si>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</si>
  <si>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</si>
  <si>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</si>
  <si>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</si>
  <si>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</si>
  <si>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</si>
  <si>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</si>
  <si>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</si>
  <si>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</si>
  <si>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</si>
  <si>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</si>
  <si>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</si>
  <si>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</si>
  <si>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</si>
  <si>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</si>
  <si>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</si>
  <si>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</si>
  <si>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</si>
  <si>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</si>
  <si>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</si>
  <si>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</si>
  <si>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</si>
  <si>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</si>
  <si>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</si>
  <si>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</si>
  <si>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</si>
  <si>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</si>
  <si>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</si>
  <si>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</si>
  <si>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</si>
  <si>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</si>
  <si>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</si>
  <si>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</si>
  <si>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</si>
  <si>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</si>
  <si>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</si>
  <si>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</si>
  <si>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</si>
  <si>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</si>
  <si>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</si>
  <si>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</si>
  <si>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</si>
  <si>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</si>
  <si>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</si>
  <si>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</si>
  <si>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</si>
  <si>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</si>
  <si>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</si>
  <si>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</si>
  <si>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</si>
  <si>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</si>
  <si>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</si>
  <si>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</si>
  <si>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</si>
  <si>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</si>
  <si>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</si>
  <si>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</si>
  <si>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</si>
  <si>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</si>
  <si>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</si>
  <si>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</si>
  <si>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</si>
  <si>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</si>
  <si>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</si>
  <si>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</si>
  <si>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</si>
  <si>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</si>
  <si>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</si>
  <si>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</si>
  <si>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</si>
  <si>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</si>
  <si>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</si>
  <si>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</si>
  <si>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</si>
  <si>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</si>
  <si>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</si>
  <si>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</si>
  <si>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</si>
  <si>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</si>
  <si>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</si>
  <si>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</si>
  <si>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</si>
  <si>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</si>
  <si>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</si>
  <si>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</si>
  <si>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</si>
  <si>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</si>
  <si>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</si>
  <si>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</si>
  <si>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</si>
  <si>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</si>
  <si>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</si>
  <si>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</si>
  <si>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</si>
  <si>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</si>
  <si>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</si>
  <si>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</si>
  <si>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</si>
  <si>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</si>
  <si>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</si>
  <si>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</si>
  <si>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</si>
  <si>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</si>
  <si>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</si>
  <si>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</si>
  <si>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</si>
  <si>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</si>
  <si>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</si>
  <si>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</si>
  <si>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</si>
  <si>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</si>
  <si>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</si>
  <si>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</si>
  <si>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</si>
  <si>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</si>
  <si>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</si>
  <si>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</si>
  <si>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</si>
  <si>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</si>
  <si>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</si>
  <si>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</si>
  <si>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</si>
  <si>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</si>
  <si>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</si>
  <si>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</si>
  <si>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</si>
  <si>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</si>
  <si>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</si>
  <si>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</si>
  <si>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</si>
  <si>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</si>
  <si>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</si>
  <si>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</si>
  <si>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</si>
  <si>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</si>
  <si>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</si>
  <si>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</si>
  <si>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</si>
  <si>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</si>
  <si>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</si>
  <si>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</si>
  <si>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</si>
  <si>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</si>
  <si>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</si>
  <si>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</si>
  <si>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</si>
  <si>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</si>
  <si>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</si>
  <si>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</si>
  <si>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</si>
  <si>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</si>
  <si>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</si>
  <si>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</si>
  <si>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</si>
  <si>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</si>
  <si>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</si>
  <si>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</si>
  <si>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</si>
  <si>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</si>
  <si>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</si>
  <si>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</si>
  <si>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</si>
  <si>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</si>
  <si>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</si>
  <si>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</si>
  <si>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</si>
  <si>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</si>
  <si>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</si>
  <si>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</si>
  <si>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</si>
  <si>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</si>
  <si>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</si>
  <si>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</si>
  <si>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</si>
  <si>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</si>
  <si>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</si>
  <si>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</si>
  <si>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</si>
  <si>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</si>
  <si>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</si>
  <si>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</si>
  <si>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</si>
  <si>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</si>
  <si>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</si>
  <si>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</si>
  <si>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</si>
  <si>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</si>
  <si>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</si>
  <si>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</si>
  <si>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</si>
  <si>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</si>
  <si>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</si>
  <si>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</si>
  <si>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</si>
  <si>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</si>
  <si>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</si>
  <si>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</si>
  <si>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</si>
  <si>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</si>
  <si>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</si>
  <si>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</si>
  <si>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</si>
  <si>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</si>
  <si>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</si>
  <si>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</si>
  <si>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</si>
  <si>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</si>
  <si>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</si>
  <si>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</si>
  <si>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</si>
  <si>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</si>
  <si>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</si>
  <si>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</si>
  <si>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</si>
  <si>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</si>
  <si>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</si>
  <si>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</si>
  <si>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</si>
  <si>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</si>
  <si>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</si>
  <si>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</si>
  <si>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</si>
  <si>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</si>
  <si>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</si>
  <si>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</si>
  <si>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</si>
  <si>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</si>
  <si>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</si>
  <si>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</si>
  <si>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</si>
  <si>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</si>
  <si>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</si>
  <si>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</si>
  <si>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</si>
  <si>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</si>
  <si>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</si>
  <si>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</si>
  <si>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</si>
  <si>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</si>
  <si>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</si>
  <si>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</si>
  <si>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</si>
  <si>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</si>
  <si>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</si>
  <si>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</si>
  <si>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</si>
  <si>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</si>
  <si>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</si>
  <si>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</si>
  <si>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</si>
  <si>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</si>
  <si>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</si>
  <si>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</si>
  <si>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</si>
  <si>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</si>
  <si>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</si>
  <si>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</si>
  <si>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</si>
  <si>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</si>
  <si>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</si>
  <si>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</si>
  <si>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</si>
  <si>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</si>
  <si>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</si>
  <si>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</si>
  <si>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</si>
  <si>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</si>
  <si>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</si>
  <si>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</si>
  <si>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</si>
  <si>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</si>
  <si>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</si>
  <si>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</si>
  <si>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</si>
  <si>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</si>
  <si>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</si>
  <si>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</si>
  <si>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</si>
  <si>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</si>
  <si>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</si>
  <si>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</si>
  <si>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</si>
  <si>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</si>
  <si>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</si>
  <si>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</si>
  <si>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</si>
  <si>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</si>
  <si>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</si>
  <si>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</si>
  <si>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</si>
  <si>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</si>
  <si>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</si>
  <si>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</si>
  <si>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</si>
  <si>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</si>
  <si>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</si>
  <si>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</si>
  <si>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</si>
  <si>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</si>
  <si>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</si>
  <si>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</si>
  <si>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</si>
  <si>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</si>
  <si>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</si>
  <si>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</si>
  <si>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</si>
  <si>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</si>
  <si>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</si>
  <si>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</si>
  <si>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</si>
  <si>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</si>
  <si>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</si>
  <si>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</si>
  <si>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</si>
  <si>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</si>
  <si>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</si>
  <si>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</si>
  <si>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</si>
  <si>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</si>
  <si>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</si>
  <si>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</si>
  <si>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</si>
  <si>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</si>
  <si>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</si>
  <si>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</si>
  <si>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</si>
  <si>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</si>
  <si>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</si>
  <si>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</si>
  <si>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</si>
  <si>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</si>
  <si>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</si>
  <si>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</si>
  <si>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</si>
  <si>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</si>
  <si>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</si>
  <si>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</si>
  <si>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</si>
  <si>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</si>
  <si>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</si>
  <si>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</si>
  <si>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</si>
  <si>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</si>
  <si>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</si>
  <si>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</si>
  <si>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</si>
  <si>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</si>
  <si>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</si>
  <si>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</si>
  <si>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</si>
  <si>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</si>
  <si>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</si>
  <si>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</si>
  <si>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</si>
  <si>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</si>
  <si>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</si>
  <si>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</si>
  <si>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</si>
  <si>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</si>
  <si>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</si>
  <si>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</si>
  <si>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</si>
  <si>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</si>
  <si>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</si>
  <si>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</si>
  <si>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</si>
  <si>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</si>
  <si>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</si>
  <si>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</si>
  <si>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</si>
  <si>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</si>
  <si>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</si>
  <si>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</si>
  <si>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</si>
  <si>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</si>
  <si>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</si>
  <si>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</si>
  <si>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</si>
  <si>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</si>
  <si>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</si>
  <si>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</si>
  <si>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</si>
  <si>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</si>
  <si>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</si>
  <si>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</si>
  <si>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</si>
  <si>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</si>
  <si>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</si>
  <si>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</si>
  <si>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</si>
  <si>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</si>
  <si>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</si>
  <si>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</si>
  <si>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</si>
  <si>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</si>
  <si>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</si>
  <si>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</si>
  <si>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</si>
  <si>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</si>
  <si>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</si>
  <si>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</si>
  <si>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</si>
  <si>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</si>
  <si>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</si>
  <si>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</si>
  <si>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</si>
  <si>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</si>
  <si>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</si>
  <si>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</si>
  <si>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</si>
  <si>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</si>
  <si>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</si>
  <si>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</si>
  <si>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</si>
  <si>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</si>
  <si>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</si>
  <si>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</si>
  <si>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</si>
  <si>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</si>
  <si>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</si>
  <si>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</si>
  <si>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</si>
  <si>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</si>
  <si>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</si>
  <si>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</si>
  <si>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</si>
  <si>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</si>
  <si>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</si>
  <si>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</si>
  <si>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</si>
  <si>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</si>
  <si>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</si>
  <si>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</si>
  <si>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</si>
  <si>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</si>
  <si>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</si>
  <si>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</si>
  <si>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</si>
  <si>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</si>
  <si>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</si>
  <si>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</si>
  <si>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</si>
  <si>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</si>
  <si>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</si>
  <si>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</si>
  <si>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</si>
  <si>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</si>
  <si>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</si>
  <si>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</si>
  <si>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</si>
  <si>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</si>
  <si>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</si>
  <si>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</si>
  <si>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</si>
  <si>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</si>
  <si>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</si>
  <si>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</si>
  <si>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</si>
  <si>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</si>
  <si>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</si>
  <si>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</si>
  <si>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</si>
  <si>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</si>
  <si>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</si>
  <si>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</si>
  <si>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</si>
  <si>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</si>
  <si>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</si>
  <si>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</si>
  <si>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</si>
  <si>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</si>
  <si>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</si>
  <si>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</si>
  <si>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</si>
  <si>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</si>
  <si>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</si>
  <si>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</si>
  <si>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</si>
  <si>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</si>
  <si>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</si>
  <si>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</si>
  <si>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</si>
  <si>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</si>
  <si>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</si>
  <si>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</si>
  <si>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</si>
  <si>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</si>
  <si>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</si>
  <si>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</si>
  <si>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</si>
  <si>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</si>
  <si>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</si>
  <si>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</si>
  <si>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</si>
  <si>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</si>
  <si>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</si>
  <si>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</si>
  <si>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</si>
  <si>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</si>
  <si>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</si>
  <si>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</si>
  <si>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</si>
  <si>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</si>
  <si>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</si>
  <si>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</si>
  <si>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</si>
  <si>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</si>
  <si>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</si>
  <si>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</si>
  <si>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</si>
  <si>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</si>
  <si>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</si>
  <si>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</si>
  <si>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</si>
  <si>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</si>
  <si>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</si>
  <si>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</si>
  <si>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</si>
  <si>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</si>
  <si>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</si>
  <si>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</si>
  <si>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</si>
  <si>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</si>
  <si>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</si>
  <si>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</si>
  <si>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</si>
  <si>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</si>
  <si>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</si>
  <si>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</si>
  <si>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</si>
  <si>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</si>
  <si>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</si>
  <si>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</si>
  <si>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</si>
  <si>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</si>
  <si>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</si>
  <si>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</si>
  <si>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</si>
  <si>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</si>
  <si>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</si>
  <si>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</si>
  <si>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</si>
  <si>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</si>
  <si>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</si>
  <si>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</si>
  <si>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</si>
  <si>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</si>
  <si>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</si>
  <si>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</si>
  <si>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</si>
  <si>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</si>
  <si>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</si>
  <si>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</si>
  <si>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</si>
  <si>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</si>
  <si>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</si>
  <si>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</si>
  <si>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</si>
  <si>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</si>
  <si>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</si>
  <si>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</si>
  <si>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</si>
  <si>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</si>
  <si>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</si>
  <si>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</si>
  <si>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</si>
  <si>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</si>
  <si>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</si>
  <si>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</si>
  <si>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</si>
  <si>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</si>
  <si>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</si>
  <si>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</si>
  <si>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</si>
  <si>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</si>
  <si>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</si>
  <si>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</si>
  <si>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</si>
  <si>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</si>
  <si>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</si>
  <si>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</si>
  <si>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</si>
  <si>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</si>
  <si>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</si>
  <si>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</si>
  <si>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</si>
  <si>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</si>
  <si>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</si>
  <si>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</si>
  <si>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</si>
  <si>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</si>
  <si>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</si>
  <si>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</si>
  <si>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</si>
  <si>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</si>
  <si>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</si>
  <si>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</si>
  <si>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</si>
  <si>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</si>
  <si>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</si>
  <si>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</si>
  <si>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</si>
  <si>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</si>
  <si>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</si>
  <si>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</si>
  <si>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</si>
  <si>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</si>
  <si>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</si>
  <si>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</si>
  <si>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</si>
  <si>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</si>
  <si>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</si>
  <si>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</si>
  <si>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</si>
  <si>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</si>
  <si>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</si>
  <si>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</si>
  <si>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</si>
  <si>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</si>
  <si>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</si>
  <si>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</si>
  <si>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</si>
  <si>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</si>
  <si>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</si>
  <si>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</si>
  <si>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</si>
  <si>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</si>
  <si>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</si>
  <si>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</si>
  <si>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</si>
  <si>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</si>
  <si>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</si>
  <si>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</si>
  <si>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</si>
  <si>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</si>
  <si>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</si>
  <si>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</si>
  <si>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</si>
  <si>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</si>
  <si>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</si>
  <si>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</si>
  <si>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</si>
  <si>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</si>
  <si>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</si>
  <si>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</si>
  <si>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</si>
  <si>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</si>
  <si>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</si>
  <si>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</si>
  <si>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</si>
  <si>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</si>
  <si>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</si>
  <si>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</si>
  <si>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</si>
  <si>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</si>
  <si>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</si>
  <si>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</si>
  <si>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</si>
  <si>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</si>
  <si>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</si>
  <si>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</si>
  <si>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</si>
  <si>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</si>
  <si>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</si>
  <si>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</si>
  <si>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</si>
  <si>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</si>
  <si>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</si>
  <si>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</si>
  <si>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</si>
  <si>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</si>
  <si>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</si>
  <si>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</si>
  <si>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</si>
  <si>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</si>
  <si>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</si>
  <si>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</si>
  <si>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</si>
  <si>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</si>
  <si>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</si>
  <si>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</si>
  <si>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</si>
  <si>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</si>
  <si>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</si>
  <si>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</si>
  <si>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</si>
  <si>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</si>
  <si>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</si>
  <si>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</si>
  <si>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</si>
  <si>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</si>
  <si>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</si>
  <si>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</si>
  <si>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</si>
  <si>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</si>
  <si>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</si>
  <si>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</si>
  <si>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</si>
  <si>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</si>
  <si>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</si>
  <si>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</si>
  <si>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</si>
  <si>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</si>
  <si>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</si>
  <si>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</si>
  <si>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</si>
  <si>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</si>
  <si>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</si>
  <si>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</si>
  <si>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</si>
  <si>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</si>
  <si>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</si>
  <si>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</si>
  <si>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</si>
  <si>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</si>
  <si>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</si>
  <si>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</si>
  <si>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</si>
  <si>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</si>
  <si>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</si>
  <si>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</si>
  <si>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</si>
  <si>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</si>
  <si>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</si>
  <si>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</si>
  <si>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</si>
  <si>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</si>
  <si>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</si>
  <si>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</si>
  <si>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</si>
  <si>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</si>
  <si>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</si>
  <si>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</si>
  <si>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</si>
  <si>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</si>
  <si>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</si>
  <si>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</si>
  <si>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</si>
  <si>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</si>
  <si>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</si>
  <si>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</si>
  <si>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</si>
  <si>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</si>
  <si>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</si>
  <si>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</si>
  <si>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</si>
  <si>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</si>
  <si>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</si>
  <si>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</si>
  <si>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</si>
  <si>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</si>
  <si>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</si>
  <si>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</si>
  <si>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</si>
  <si>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</si>
  <si>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</si>
  <si>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</si>
  <si>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</si>
  <si>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</si>
  <si>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</si>
  <si>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</si>
  <si>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</si>
  <si>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</si>
  <si>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</si>
  <si>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</si>
  <si>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</si>
  <si>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</si>
  <si>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</si>
  <si>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</si>
  <si>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</si>
  <si>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</si>
  <si>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</si>
  <si>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</si>
  <si>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</si>
  <si>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</si>
  <si>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</si>
  <si>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</si>
  <si>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</si>
  <si>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</si>
  <si>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</si>
  <si>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</si>
  <si>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</si>
  <si>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</si>
  <si>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</si>
  <si>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</si>
  <si>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</si>
  <si>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</si>
  <si>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</si>
  <si>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</si>
  <si>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</si>
  <si>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</si>
  <si>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</si>
  <si>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</si>
  <si>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</si>
  <si>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</si>
  <si>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</si>
  <si>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</si>
  <si>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</si>
  <si>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</si>
  <si>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</si>
  <si>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</si>
  <si>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</si>
  <si>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</si>
  <si>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</si>
  <si>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</si>
  <si>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</si>
  <si>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</si>
  <si>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</si>
  <si>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</si>
  <si>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</si>
  <si>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</si>
  <si>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</si>
  <si>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</si>
  <si>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</si>
  <si>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</si>
  <si>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</si>
  <si>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</si>
  <si>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</si>
  <si>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</si>
  <si>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</si>
  <si>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</si>
  <si>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</si>
  <si>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</si>
  <si>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</si>
  <si>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</si>
  <si>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</si>
  <si>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</si>
  <si>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</si>
  <si>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</si>
  <si>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</si>
  <si>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</si>
  <si>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</si>
  <si>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</si>
  <si>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</si>
  <si>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</si>
  <si>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</si>
  <si>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</si>
  <si>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</si>
  <si>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</si>
  <si>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</si>
  <si>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</si>
  <si>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</si>
  <si>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</si>
  <si>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</si>
  <si>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</si>
  <si>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</si>
  <si>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</si>
  <si>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</si>
  <si>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</si>
  <si>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</si>
  <si>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</si>
  <si>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</si>
  <si>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</si>
  <si>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</si>
  <si>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</si>
  <si>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</si>
  <si>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</si>
  <si>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</si>
  <si>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</si>
  <si>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</si>
  <si>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</si>
  <si>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</si>
  <si>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</si>
  <si>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</si>
  <si>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</si>
  <si>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</si>
  <si>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</si>
  <si>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</si>
  <si>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</si>
  <si>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</si>
  <si>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</si>
  <si>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</si>
  <si>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</si>
  <si>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</si>
  <si>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</si>
  <si>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</si>
  <si>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</si>
  <si>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</si>
  <si>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</si>
  <si>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</si>
  <si>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</si>
  <si>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</si>
  <si>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</si>
  <si>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</si>
  <si>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</si>
  <si>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</si>
  <si>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</si>
  <si>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</si>
  <si>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</si>
  <si>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</si>
  <si>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</si>
  <si>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</si>
  <si>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</si>
  <si>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</si>
  <si>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</si>
  <si>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</si>
  <si>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</si>
  <si>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</si>
  <si>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</si>
  <si>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</si>
  <si>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</si>
  <si>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</si>
  <si>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</si>
  <si>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</si>
  <si>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</si>
  <si>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</si>
  <si>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</si>
  <si>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</si>
  <si>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</si>
  <si>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</si>
  <si>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</si>
  <si>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</si>
  <si>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</si>
  <si>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</si>
  <si>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</si>
  <si>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</si>
  <si>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</si>
  <si>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</si>
  <si>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</si>
  <si>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</si>
  <si>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</si>
  <si>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</si>
  <si>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</si>
  <si>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</si>
  <si>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</si>
  <si>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</si>
  <si>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</si>
  <si>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</si>
  <si>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</si>
  <si>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</si>
  <si>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</si>
  <si>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</si>
  <si>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</si>
  <si>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</si>
  <si>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</si>
  <si>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</si>
  <si>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</si>
  <si>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</si>
  <si>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</si>
  <si>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</si>
  <si>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</si>
  <si>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</si>
  <si>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</si>
  <si>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</si>
  <si>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</si>
  <si>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</si>
  <si>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</si>
  <si>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</si>
  <si>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</si>
  <si>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</si>
  <si>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</si>
  <si>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</si>
  <si>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</si>
  <si>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</si>
  <si>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</si>
  <si>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</si>
  <si>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</si>
  <si>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</si>
  <si>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</si>
  <si>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</si>
  <si>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</si>
  <si>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</si>
  <si>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</si>
  <si>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</si>
  <si>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</si>
  <si>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</si>
  <si>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</si>
  <si>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</si>
  <si>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</si>
  <si>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</si>
  <si>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</si>
  <si>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</si>
  <si>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</si>
  <si>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</si>
  <si>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</si>
  <si>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</si>
  <si>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</si>
  <si>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</si>
  <si>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</si>
  <si>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</si>
  <si>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</si>
  <si>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</si>
  <si>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</si>
  <si>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</si>
  <si>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</si>
  <si>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</si>
  <si>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</si>
  <si>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</si>
  <si>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</si>
  <si>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</si>
  <si>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</si>
  <si>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</si>
  <si>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</si>
  <si>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</si>
  <si>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</si>
  <si>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</si>
  <si>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</si>
  <si>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</si>
  <si>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</si>
  <si>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</si>
  <si>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</si>
  <si>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</si>
  <si>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</si>
  <si>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</si>
  <si>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</si>
  <si>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</si>
  <si>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</si>
  <si>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</si>
  <si>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</si>
  <si>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</si>
  <si>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</si>
  <si>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</si>
  <si>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</si>
  <si>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</si>
  <si>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</si>
  <si>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</si>
  <si>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</si>
  <si>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</si>
  <si>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</si>
  <si>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</si>
  <si>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</si>
  <si>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</si>
  <si>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</si>
  <si>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</si>
  <si>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</si>
  <si>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</si>
  <si>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</si>
  <si>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</si>
  <si>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</si>
  <si>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</si>
  <si>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</si>
  <si>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</si>
  <si>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</si>
  <si>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</si>
  <si>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</si>
  <si>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</si>
  <si>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</si>
  <si>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</si>
  <si>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</si>
  <si>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</si>
  <si>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</si>
  <si>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</si>
  <si>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</si>
  <si>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</si>
  <si>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</si>
  <si>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</si>
  <si>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</si>
  <si>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</si>
  <si>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</si>
  <si>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</si>
  <si>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</si>
  <si>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</si>
  <si>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</si>
  <si>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</si>
  <si>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</si>
  <si>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</si>
  <si>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</si>
  <si>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</si>
  <si>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</si>
  <si>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</si>
  <si>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</si>
  <si>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</si>
  <si>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</si>
  <si>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</si>
  <si>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</si>
  <si>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</si>
  <si>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</si>
  <si>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</si>
  <si>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</si>
  <si>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</si>
  <si>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</si>
  <si>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</si>
  <si>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</si>
  <si>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</si>
  <si>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</si>
  <si>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</si>
  <si>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</si>
  <si>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</si>
  <si>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</si>
  <si>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</si>
  <si>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</si>
  <si>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</si>
  <si>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</si>
  <si>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</si>
  <si>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</si>
  <si>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</si>
  <si>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</si>
  <si>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</si>
  <si>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</si>
  <si>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</si>
  <si>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</si>
  <si>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</si>
  <si>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</si>
  <si>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</si>
  <si>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</si>
  <si>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</si>
  <si>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</si>
  <si>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</si>
  <si>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</si>
  <si>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</si>
  <si>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</si>
  <si>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</si>
  <si>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</si>
  <si>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</si>
  <si>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</si>
  <si>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</si>
  <si>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</si>
  <si>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</si>
  <si>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</si>
  <si>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</si>
  <si>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</si>
  <si>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</si>
  <si>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</si>
  <si>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</si>
  <si>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</si>
  <si>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</si>
  <si>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</si>
  <si>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</si>
  <si>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</si>
  <si>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</si>
  <si>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</si>
  <si>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</si>
  <si>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</si>
  <si>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</si>
  <si>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</si>
  <si>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</si>
  <si>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</si>
  <si>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</si>
  <si>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</si>
  <si>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</si>
  <si>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</si>
  <si>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</si>
  <si>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</si>
  <si>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</si>
  <si>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</si>
  <si>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</si>
  <si>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</si>
  <si>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</si>
  <si>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</si>
  <si>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</si>
  <si>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</si>
  <si>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</si>
  <si>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</si>
  <si>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</si>
  <si>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</si>
  <si>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</si>
  <si>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</si>
  <si>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</si>
  <si>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</si>
  <si>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</si>
  <si>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</si>
  <si>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</si>
  <si>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</si>
  <si>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</si>
  <si>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</si>
  <si>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</si>
  <si>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</si>
  <si>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</si>
  <si>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</si>
  <si>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</si>
  <si>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</si>
  <si>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</si>
  <si>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</si>
  <si>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</si>
  <si>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</si>
  <si>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</si>
  <si>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</si>
  <si>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</si>
  <si>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</si>
  <si>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</si>
  <si>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</si>
  <si>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</si>
  <si>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</si>
  <si>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</si>
  <si>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</si>
  <si>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</si>
  <si>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</si>
  <si>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</si>
  <si>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</si>
  <si>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</si>
  <si>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</si>
  <si>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</si>
  <si>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</si>
  <si>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</si>
  <si>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</si>
  <si>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</si>
  <si>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</si>
  <si>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</si>
  <si>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</si>
  <si>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</si>
  <si>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</si>
  <si>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</si>
  <si>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</si>
  <si>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</si>
  <si>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</si>
  <si>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</si>
  <si>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</si>
  <si>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</si>
  <si>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</si>
  <si>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</si>
  <si>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</si>
  <si>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</si>
  <si>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</si>
  <si>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</si>
  <si>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</si>
  <si>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</si>
  <si>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</si>
  <si>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</si>
  <si>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</si>
  <si>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</si>
  <si>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</si>
  <si>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</si>
  <si>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</si>
  <si>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</si>
  <si>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</si>
  <si>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</si>
  <si>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</si>
  <si>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</si>
  <si>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</si>
  <si>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</si>
  <si>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</si>
  <si>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</si>
  <si>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</si>
  <si>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</si>
  <si>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</si>
  <si>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</si>
  <si>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</si>
  <si>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</si>
  <si>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</si>
  <si>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</si>
  <si>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</si>
  <si>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</si>
  <si>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</si>
  <si>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</si>
  <si>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</si>
  <si>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</si>
  <si>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</si>
  <si>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</si>
  <si>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</si>
  <si>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</si>
  <si>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</si>
  <si>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</si>
  <si>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</si>
  <si>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</si>
  <si>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</si>
  <si>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</si>
  <si>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</si>
  <si>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</si>
  <si>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</si>
  <si>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</si>
  <si>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</si>
  <si>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</si>
  <si>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</si>
  <si>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</si>
  <si>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</si>
  <si>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</si>
  <si>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</si>
  <si>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</si>
  <si>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</si>
  <si>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</si>
  <si>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</si>
  <si>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</si>
  <si>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</si>
  <si>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</si>
  <si>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</si>
  <si>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</si>
  <si>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</si>
  <si>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</si>
  <si>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</si>
  <si>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</si>
  <si>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</si>
  <si>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</si>
  <si>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</si>
  <si>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</si>
  <si>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</si>
  <si>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</si>
  <si>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</si>
  <si>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</si>
  <si>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</si>
  <si>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</si>
  <si>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</si>
  <si>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</si>
  <si>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</si>
  <si>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</si>
  <si>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</si>
  <si>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</si>
  <si>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</si>
  <si>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</si>
  <si>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</si>
  <si>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</si>
  <si>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</si>
  <si>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</si>
  <si>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</si>
  <si>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</si>
  <si>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</si>
  <si>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</si>
  <si>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</si>
  <si>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</si>
  <si>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</si>
  <si>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</si>
  <si>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</si>
  <si>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</si>
  <si>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</si>
  <si>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</si>
  <si>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</si>
  <si>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</si>
  <si>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</si>
  <si>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</si>
  <si>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</si>
  <si>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</si>
  <si>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</si>
  <si>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</si>
  <si>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</si>
  <si>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</si>
  <si>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</si>
  <si>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</si>
  <si>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</si>
  <si>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</si>
  <si>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</si>
  <si>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</si>
  <si>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</si>
  <si>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</si>
  <si>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</si>
  <si>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</si>
  <si>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</si>
  <si>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</si>
  <si>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</si>
  <si>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</si>
  <si>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</si>
  <si>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</si>
  <si>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</si>
  <si>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</si>
  <si>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</si>
  <si>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</si>
  <si>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</si>
  <si>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</si>
  <si>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</si>
  <si>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</si>
  <si>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</si>
  <si>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</si>
  <si>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</si>
  <si>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</si>
  <si>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</si>
  <si>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</si>
  <si>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</si>
  <si>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</si>
  <si>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</si>
  <si>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</si>
  <si>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</si>
  <si>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</si>
  <si>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</si>
  <si>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</si>
  <si>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</si>
  <si>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</si>
  <si>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</si>
  <si>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</si>
  <si>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</si>
  <si>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</si>
  <si>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</si>
  <si>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</si>
  <si>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</si>
  <si>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</si>
  <si>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</si>
  <si>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</si>
  <si>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</si>
  <si>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</si>
  <si>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</si>
  <si>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</si>
  <si>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</si>
  <si>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</si>
  <si>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</si>
  <si>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</si>
  <si>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</si>
  <si>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</si>
  <si>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</si>
  <si>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</si>
  <si>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</si>
  <si>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</si>
  <si>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</si>
  <si>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</si>
  <si>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</si>
  <si>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</si>
  <si>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</si>
  <si>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</si>
  <si>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</si>
  <si>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</si>
  <si>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</si>
  <si>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</si>
  <si>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</si>
  <si>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</si>
  <si>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</si>
  <si>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</si>
  <si>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</si>
  <si>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</si>
  <si>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</si>
  <si>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</si>
  <si>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</si>
  <si>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</si>
  <si>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</si>
  <si>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</si>
  <si>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</si>
  <si>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</si>
  <si>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</si>
  <si>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</si>
  <si>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</si>
  <si>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</si>
  <si>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</si>
  <si>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</si>
  <si>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</si>
  <si>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</si>
  <si>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</si>
  <si>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</si>
  <si>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</si>
  <si>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</si>
  <si>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</si>
  <si>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</si>
  <si>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</si>
  <si>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</si>
  <si>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</si>
  <si>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</si>
  <si>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</si>
  <si>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</si>
  <si>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</si>
  <si>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</si>
  <si>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</si>
  <si>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</si>
  <si>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</si>
  <si>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</si>
  <si>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</si>
  <si>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</si>
  <si>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</si>
  <si>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</si>
  <si>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</si>
  <si>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</si>
  <si>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</si>
  <si>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</si>
  <si>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</si>
  <si>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</si>
  <si>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</si>
  <si>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</si>
  <si>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</si>
  <si>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</si>
  <si>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</si>
  <si>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</si>
  <si>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</si>
  <si>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</si>
  <si>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</si>
  <si>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</si>
  <si>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</si>
  <si>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</si>
  <si>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</si>
  <si>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</si>
  <si>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</si>
  <si>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</si>
  <si>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</si>
  <si>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</si>
  <si>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</si>
  <si>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</si>
  <si>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</si>
  <si>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</si>
  <si>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</si>
  <si>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</si>
  <si>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</si>
  <si>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</si>
  <si>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</si>
  <si>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</si>
  <si>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</si>
  <si>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</si>
  <si>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</si>
  <si>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</si>
  <si>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</si>
  <si>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</si>
  <si>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</si>
  <si>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</si>
  <si>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</si>
  <si>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</si>
  <si>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</si>
  <si>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</si>
  <si>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</si>
  <si>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</si>
  <si>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</si>
  <si>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</si>
  <si>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</si>
  <si>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</si>
  <si>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</si>
  <si>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</si>
  <si>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</si>
  <si>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</si>
  <si>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</si>
  <si>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</si>
  <si>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</si>
  <si>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</si>
  <si>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</si>
  <si>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</si>
  <si>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</si>
  <si>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</si>
  <si>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</si>
  <si>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</si>
  <si>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</si>
  <si>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</si>
  <si>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</si>
  <si>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</si>
  <si>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</si>
  <si>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</si>
  <si>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</si>
  <si>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</si>
  <si>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</si>
  <si>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</si>
  <si>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</si>
  <si>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</si>
  <si>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</si>
  <si>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</si>
  <si>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</si>
  <si>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</si>
  <si>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</si>
  <si>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</si>
  <si>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</si>
  <si>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</si>
  <si>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</si>
  <si>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</si>
  <si>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</si>
  <si>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</si>
  <si>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</si>
  <si>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</si>
  <si>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</si>
  <si>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</si>
  <si>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</si>
  <si>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</si>
  <si>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</si>
  <si>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</si>
  <si>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</si>
  <si>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</si>
  <si>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</si>
  <si>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</si>
  <si>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</si>
  <si>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</si>
  <si>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</si>
  <si>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</si>
  <si>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</si>
  <si>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</si>
  <si>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</si>
  <si>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</si>
  <si>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</si>
  <si>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</si>
  <si>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</si>
  <si>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</si>
  <si>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</si>
  <si>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</si>
  <si>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</si>
  <si>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</si>
  <si>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</si>
  <si>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</si>
  <si>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</si>
  <si>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</si>
  <si>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</si>
  <si>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</si>
  <si>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</si>
  <si>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</si>
  <si>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</si>
  <si>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</si>
  <si>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</si>
  <si>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</si>
  <si>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</si>
  <si>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</si>
  <si>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</si>
  <si>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</si>
  <si>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</si>
  <si>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</si>
  <si>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</si>
  <si>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</si>
  <si>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</si>
  <si>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</si>
  <si>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</si>
  <si>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</si>
  <si>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</si>
  <si>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</si>
  <si>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</si>
  <si>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</si>
  <si>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</si>
  <si>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</si>
  <si>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</si>
  <si>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</si>
  <si>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</si>
  <si>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</si>
  <si>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</si>
  <si>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</si>
  <si>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</si>
  <si>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</si>
  <si>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</si>
  <si>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</si>
  <si>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</si>
  <si>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</si>
  <si>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</si>
  <si>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</si>
  <si>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</si>
  <si>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</si>
  <si>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</si>
  <si>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</si>
  <si>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</si>
  <si>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</si>
  <si>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</si>
  <si>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</si>
  <si>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</si>
  <si>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</si>
  <si>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</si>
  <si>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</si>
  <si>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</si>
  <si>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</si>
  <si>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</si>
  <si>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</si>
  <si>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</si>
  <si>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</si>
  <si>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</si>
  <si>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</si>
  <si>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</si>
  <si>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</si>
  <si>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</si>
  <si>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</si>
  <si>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</si>
  <si>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</si>
  <si>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</si>
  <si>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</si>
  <si>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</si>
  <si>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</si>
  <si>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</si>
  <si>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</si>
  <si>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</si>
  <si>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</si>
  <si>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</si>
  <si>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</si>
  <si>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</si>
  <si>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</si>
  <si>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</si>
  <si>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</si>
  <si>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</si>
  <si>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</si>
  <si>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</si>
  <si>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</si>
  <si>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</si>
  <si>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</si>
  <si>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</si>
  <si>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</si>
  <si>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</si>
  <si>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</si>
  <si>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</si>
  <si>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</si>
  <si>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</si>
  <si>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</si>
  <si>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</si>
  <si>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</si>
  <si>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</si>
  <si>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</si>
  <si>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</si>
  <si>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</si>
  <si>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</si>
  <si>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</si>
  <si>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</si>
  <si>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</si>
  <si>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</si>
  <si>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</si>
  <si>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</si>
  <si>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</si>
  <si>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</si>
  <si>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</si>
  <si>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</si>
  <si>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</si>
  <si>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</si>
  <si>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</si>
  <si>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</si>
  <si>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</si>
  <si>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</si>
  <si>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</si>
  <si>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</si>
  <si>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</si>
  <si>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</si>
  <si>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</si>
  <si>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</si>
  <si>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</si>
  <si>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</si>
  <si>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</si>
  <si>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</si>
  <si>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</si>
  <si>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</si>
  <si>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</si>
  <si>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</si>
  <si>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</si>
  <si>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</si>
  <si>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</si>
  <si>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</si>
  <si>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</si>
  <si>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</si>
  <si>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</si>
  <si>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</si>
  <si>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</si>
  <si>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</si>
  <si>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</si>
  <si>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</si>
  <si>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</si>
  <si>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</si>
  <si>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</si>
  <si>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</si>
  <si>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</si>
  <si>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</si>
  <si>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</si>
  <si>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</si>
  <si>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</si>
  <si>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</si>
  <si>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</si>
  <si>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</si>
  <si>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</si>
  <si>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</si>
  <si>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</si>
  <si>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</si>
  <si>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</si>
  <si>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</si>
  <si>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</si>
  <si>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</si>
  <si>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</si>
  <si>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</si>
  <si>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</si>
  <si>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</si>
  <si>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</si>
  <si>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</si>
  <si>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</si>
  <si>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</si>
  <si>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</si>
  <si>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</si>
  <si>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</si>
  <si>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</si>
  <si>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</si>
  <si>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</si>
  <si>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</si>
  <si>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</si>
  <si>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</si>
  <si>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</si>
  <si>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</si>
  <si>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</si>
  <si>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</si>
  <si>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</si>
  <si>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</si>
  <si>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</si>
  <si>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</si>
  <si>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</si>
  <si>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</si>
  <si>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</si>
  <si>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</si>
  <si>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</si>
  <si>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</si>
  <si>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</si>
  <si>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</si>
  <si>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</si>
  <si>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</si>
  <si>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</si>
  <si>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</si>
  <si>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</si>
  <si>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</si>
  <si>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</si>
  <si>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</si>
  <si>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</si>
  <si>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</si>
  <si>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</si>
  <si>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</si>
  <si>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</si>
  <si>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</si>
  <si>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</si>
  <si>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</si>
  <si>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</si>
  <si>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</si>
  <si>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</si>
  <si>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</si>
  <si>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</si>
  <si>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</si>
  <si>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</si>
  <si>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</si>
  <si>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</si>
  <si>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</si>
  <si>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</si>
  <si>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</si>
  <si>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</si>
  <si>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</si>
  <si>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</si>
  <si>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</si>
  <si>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</si>
  <si>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</si>
  <si>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</si>
  <si>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</si>
  <si>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</si>
  <si>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</si>
  <si>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</si>
  <si>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</si>
  <si>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</si>
  <si>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</si>
  <si>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</si>
  <si>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</si>
  <si>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</si>
  <si>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</si>
  <si>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</si>
  <si>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</si>
  <si>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</si>
  <si>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</si>
  <si>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</si>
  <si>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</si>
  <si>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</si>
  <si>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</si>
  <si>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</si>
  <si>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</si>
  <si>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</si>
  <si>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</si>
  <si>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</si>
  <si>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</si>
  <si>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</si>
  <si>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</si>
  <si>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</si>
  <si>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</si>
  <si>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</si>
  <si>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</si>
  <si>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</si>
  <si>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</si>
  <si>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</si>
  <si>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</si>
  <si>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</si>
  <si>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</si>
  <si>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</si>
  <si>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</si>
  <si>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</si>
  <si>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</si>
  <si>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</si>
  <si>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</si>
  <si>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</si>
  <si>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</si>
  <si>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</si>
  <si>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</si>
  <si>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</si>
  <si>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</si>
  <si>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</si>
  <si>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</si>
  <si>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</si>
  <si>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</si>
  <si>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</si>
  <si>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</si>
  <si>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</si>
  <si>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</si>
  <si>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</si>
  <si>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</si>
  <si>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</si>
  <si>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</si>
  <si>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</si>
  <si>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</si>
  <si>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</si>
  <si>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</si>
  <si>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</si>
  <si>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</si>
  <si>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</si>
  <si>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</si>
  <si>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</si>
  <si>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</si>
  <si>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</si>
  <si>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</si>
  <si>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</si>
  <si>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</si>
  <si>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</si>
  <si>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</si>
  <si>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</si>
  <si>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</si>
  <si>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</si>
  <si>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</si>
  <si>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</si>
  <si>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</si>
  <si>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</si>
  <si>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</si>
  <si>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</si>
  <si>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</si>
  <si>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</si>
  <si>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</si>
  <si>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</si>
  <si>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</si>
  <si>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</si>
  <si>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</si>
  <si>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</si>
  <si>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</si>
  <si>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</si>
  <si>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</si>
  <si>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</si>
  <si>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</si>
  <si>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</si>
  <si>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</si>
  <si>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</si>
  <si>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</si>
  <si>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</si>
  <si>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</si>
  <si>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</si>
  <si>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</si>
  <si>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</si>
  <si>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</si>
  <si>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</si>
  <si>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</si>
  <si>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</si>
  <si>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</si>
  <si>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</si>
  <si>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</si>
  <si>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</si>
  <si>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</si>
  <si>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</si>
  <si>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</si>
  <si>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</si>
  <si>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</si>
  <si>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</si>
  <si>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</si>
  <si>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</si>
  <si>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</si>
  <si>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</si>
  <si>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</si>
  <si>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</si>
  <si>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</si>
  <si>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</si>
  <si>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</si>
  <si>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</si>
  <si>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</si>
  <si>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</si>
  <si>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</si>
  <si>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</si>
  <si>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</si>
  <si>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</si>
  <si>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</si>
  <si>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</si>
  <si>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</si>
  <si>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</si>
  <si>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</si>
  <si>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</si>
  <si>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</si>
  <si>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</si>
  <si>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</si>
  <si>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</si>
  <si>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</si>
  <si>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</si>
  <si>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</si>
  <si>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</si>
  <si>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</si>
  <si>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</si>
  <si>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</si>
  <si>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</si>
  <si>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</si>
  <si>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</si>
  <si>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</si>
  <si>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</si>
  <si>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</si>
  <si>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</si>
  <si>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</si>
  <si>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</si>
  <si>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</si>
  <si>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</si>
  <si>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</si>
  <si>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</si>
  <si>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</si>
  <si>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</si>
  <si>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</si>
  <si>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</si>
  <si>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</si>
  <si>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</si>
  <si>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</si>
  <si>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</si>
  <si>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</si>
  <si>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</si>
  <si>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</si>
  <si>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</si>
  <si>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</si>
  <si>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</si>
  <si>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</si>
  <si>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</si>
  <si>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</si>
  <si>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</si>
  <si>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</si>
  <si>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</si>
  <si>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</si>
  <si>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</si>
  <si>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</si>
  <si>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</si>
  <si>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</si>
  <si>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</si>
  <si>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</si>
  <si>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</si>
  <si>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</si>
  <si>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</si>
  <si>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</si>
  <si>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</si>
  <si>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</si>
  <si>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</si>
  <si>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</si>
  <si>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</si>
  <si>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</si>
  <si>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</si>
  <si>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</si>
  <si>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</si>
  <si>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</si>
  <si>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</si>
  <si>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</si>
  <si>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</si>
  <si>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</si>
  <si>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</si>
  <si>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</si>
  <si>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</si>
  <si>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</si>
  <si>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</si>
  <si>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</si>
  <si>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</si>
  <si>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</si>
  <si>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</si>
  <si>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</si>
  <si>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</si>
  <si>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</si>
  <si>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</si>
  <si>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</si>
  <si>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</si>
  <si>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</si>
  <si>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</si>
  <si>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</si>
  <si>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</si>
  <si>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</si>
  <si>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</si>
  <si>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</si>
  <si>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</si>
  <si>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</si>
  <si>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</si>
  <si>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</si>
  <si>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</si>
  <si>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</si>
  <si>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</si>
  <si>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</si>
  <si>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</si>
  <si>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</si>
  <si>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</si>
  <si>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</si>
  <si>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</si>
  <si>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</si>
  <si>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</si>
  <si>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</si>
  <si>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</si>
  <si>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</si>
  <si>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</si>
  <si>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</si>
  <si>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</si>
  <si>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</si>
  <si>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</si>
  <si>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</si>
  <si>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</si>
  <si>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</si>
  <si>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</si>
  <si>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</si>
  <si>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</si>
  <si>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</si>
  <si>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</si>
  <si>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</si>
  <si>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</si>
  <si>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</si>
  <si>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</si>
  <si>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</si>
  <si>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</si>
  <si>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</si>
  <si>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</si>
  <si>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</si>
  <si>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</si>
  <si>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</si>
  <si>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</si>
  <si>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</si>
  <si>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</si>
  <si>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</si>
  <si>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</si>
  <si>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</si>
  <si>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</si>
  <si>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</si>
  <si>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</si>
  <si>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</si>
  <si>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</si>
  <si>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</si>
  <si>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</si>
  <si>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</si>
  <si>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</si>
  <si>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</si>
  <si>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</si>
  <si>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</si>
  <si>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</si>
  <si>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</si>
  <si>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</si>
  <si>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</si>
  <si>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</si>
  <si>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</si>
  <si>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</si>
  <si>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</si>
  <si>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</si>
  <si>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</si>
  <si>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</si>
  <si>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</si>
  <si>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</si>
  <si>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</si>
  <si>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</si>
  <si>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</si>
  <si>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</si>
  <si>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</si>
  <si>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</si>
  <si>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</si>
  <si>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</si>
  <si>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</si>
  <si>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</si>
  <si>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</si>
  <si>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</si>
  <si>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</si>
  <si>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</si>
  <si>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</si>
  <si>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</si>
  <si>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</si>
  <si>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</si>
  <si>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</si>
  <si>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</si>
  <si>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</si>
  <si>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</si>
  <si>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</si>
  <si>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</si>
  <si>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</si>
  <si>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</si>
  <si>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</si>
  <si>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</si>
  <si>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</si>
  <si>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</si>
  <si>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</si>
  <si>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</si>
  <si>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</si>
  <si>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</si>
  <si>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</si>
  <si>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</si>
  <si>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</si>
  <si>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</si>
  <si>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</si>
  <si>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</si>
  <si>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</si>
  <si>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</si>
  <si>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</si>
  <si>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</si>
  <si>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</si>
  <si>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</si>
  <si>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</si>
  <si>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</si>
  <si>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</si>
  <si>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</si>
  <si>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</si>
  <si>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</si>
  <si>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</si>
  <si>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</si>
  <si>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</si>
  <si>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</si>
  <si>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</si>
  <si>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</si>
  <si>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</si>
  <si>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</si>
  <si>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</si>
  <si>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</si>
  <si>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</si>
  <si>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</si>
  <si>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</si>
  <si>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</si>
  <si>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</si>
  <si>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</si>
  <si>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</si>
  <si>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</si>
  <si>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</si>
  <si>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</si>
  <si>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</si>
  <si>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</si>
  <si>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</si>
  <si>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</si>
  <si>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</si>
  <si>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</si>
  <si>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</si>
  <si>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</si>
  <si>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</si>
  <si>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</si>
  <si>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</si>
  <si>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</si>
  <si>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</si>
  <si>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</si>
  <si>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</si>
  <si>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</si>
  <si>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</si>
  <si>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</si>
  <si>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</si>
  <si>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</si>
  <si>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</si>
  <si>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</si>
  <si>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</si>
  <si>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</si>
  <si>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</si>
  <si>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</si>
  <si>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</si>
  <si>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</si>
  <si>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</si>
  <si>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</si>
  <si>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</si>
  <si>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</si>
  <si>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</si>
  <si>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</si>
  <si>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</si>
  <si>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</si>
  <si>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</si>
  <si>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</si>
  <si>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</si>
  <si>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</si>
  <si>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</si>
  <si>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</si>
  <si>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</si>
  <si>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</si>
  <si>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</si>
  <si>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</si>
  <si>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</si>
  <si>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</si>
  <si>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</si>
  <si>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</si>
  <si>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</si>
  <si>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</si>
  <si>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</si>
  <si>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</si>
  <si>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</si>
  <si>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</si>
  <si>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</si>
  <si>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</si>
  <si>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</si>
  <si>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</si>
  <si>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</si>
  <si>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</si>
  <si>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</si>
  <si>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</si>
  <si>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</si>
  <si>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</si>
  <si>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</si>
  <si>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</si>
  <si>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</si>
  <si>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</si>
  <si>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</si>
  <si>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</si>
  <si>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</si>
  <si>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</si>
  <si>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</si>
  <si>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</si>
  <si>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</si>
  <si>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</si>
  <si>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</si>
  <si>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</si>
  <si>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</si>
  <si>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</si>
  <si>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</si>
  <si>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</si>
  <si>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</si>
  <si>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</si>
  <si>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</si>
  <si>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</si>
  <si>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</si>
  <si>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</si>
  <si>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</si>
  <si>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</si>
  <si>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</si>
  <si>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</si>
  <si>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</si>
  <si>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</si>
  <si>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</si>
  <si>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</si>
  <si>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</si>
  <si>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</si>
  <si>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</si>
  <si>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</si>
  <si>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</si>
  <si>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</si>
  <si>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</si>
  <si>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</si>
  <si>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</si>
  <si>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</si>
  <si>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</si>
  <si>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</si>
  <si>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</si>
  <si>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</si>
  <si>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</si>
  <si>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</si>
  <si>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</si>
  <si>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</si>
  <si>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</si>
  <si>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</si>
  <si>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</si>
  <si>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</si>
  <si>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</si>
  <si>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</si>
  <si>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</si>
  <si>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</si>
  <si>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</si>
  <si>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</si>
  <si>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</si>
  <si>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</si>
  <si>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</si>
  <si>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</si>
  <si>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</si>
  <si>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</si>
  <si>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</si>
  <si>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</si>
  <si>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</si>
  <si>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</si>
  <si>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</si>
  <si>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</si>
  <si>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</si>
  <si>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</si>
  <si>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</si>
  <si>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</si>
  <si>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</si>
  <si>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</si>
  <si>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</si>
  <si>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</si>
  <si>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</si>
  <si>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</si>
  <si>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</si>
  <si>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</si>
  <si>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</si>
  <si>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</si>
  <si>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</si>
  <si>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</si>
  <si>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</si>
  <si>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</si>
  <si>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</si>
  <si>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</si>
  <si>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</si>
  <si>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</si>
  <si>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</si>
  <si>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</si>
  <si>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</si>
  <si>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</si>
  <si>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</si>
  <si>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</si>
  <si>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</si>
  <si>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</si>
  <si>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</si>
  <si>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</si>
  <si>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</si>
  <si>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</si>
  <si>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</si>
  <si>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</si>
  <si>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</si>
  <si>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</si>
  <si>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</si>
  <si>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</si>
  <si>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</si>
  <si>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</si>
  <si>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</si>
  <si>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</si>
  <si>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</si>
  <si>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</si>
  <si>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</si>
  <si>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</si>
  <si>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</si>
  <si>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</si>
  <si>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</si>
  <si>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</si>
  <si>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</si>
  <si>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</si>
  <si>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</si>
  <si>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</si>
  <si>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</si>
  <si>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</si>
  <si>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</si>
  <si>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</si>
  <si>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</si>
  <si>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</si>
  <si>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</si>
  <si>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</si>
  <si>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</si>
  <si>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</si>
  <si>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</si>
  <si>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</si>
  <si>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</si>
  <si>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</si>
  <si>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</si>
  <si>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</si>
  <si>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</si>
  <si>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</si>
  <si>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</si>
  <si>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</si>
  <si>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</si>
  <si>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</si>
  <si>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</si>
  <si>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</si>
  <si>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</si>
  <si>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</si>
  <si>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</si>
  <si>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</si>
  <si>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</si>
  <si>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</si>
  <si>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</si>
  <si>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</si>
  <si>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</si>
  <si>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</si>
  <si>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</si>
  <si>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</si>
  <si>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</si>
  <si>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</si>
  <si>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</si>
  <si>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</si>
  <si>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</si>
  <si>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</si>
  <si>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</si>
  <si>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</si>
  <si>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</si>
  <si>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</si>
  <si>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</si>
  <si>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</si>
  <si>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</si>
  <si>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</si>
  <si>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</si>
  <si>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</si>
  <si>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</si>
  <si>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</si>
  <si>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</si>
  <si>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</si>
  <si>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</si>
  <si>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</si>
  <si>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</si>
  <si>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</si>
  <si>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</si>
  <si>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</si>
  <si>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</si>
  <si>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</si>
  <si>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</si>
  <si>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</si>
  <si>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</si>
  <si>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</si>
  <si>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</si>
  <si>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</si>
  <si>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</si>
  <si>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</si>
  <si>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</si>
  <si>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</si>
  <si>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</si>
  <si>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</si>
  <si>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</si>
  <si>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</si>
  <si>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</si>
  <si>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</si>
  <si>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</si>
  <si>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</si>
  <si>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</si>
  <si>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</si>
  <si>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</si>
  <si>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</si>
  <si>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</si>
  <si>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</si>
  <si>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</si>
  <si>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</si>
  <si>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</si>
  <si>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</si>
  <si>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</si>
  <si>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</si>
  <si>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</si>
  <si>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</si>
  <si>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</si>
  <si>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</si>
  <si>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</si>
  <si>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</si>
  <si>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</si>
  <si>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</si>
  <si>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</si>
  <si>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</si>
  <si>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</si>
  <si>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</si>
  <si>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</si>
  <si>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</si>
  <si>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</si>
  <si>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</si>
  <si>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</si>
  <si>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</si>
  <si>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</si>
  <si>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</si>
  <si>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</si>
  <si>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</si>
  <si>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</si>
  <si>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</si>
  <si>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</si>
  <si>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</si>
  <si>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</si>
  <si>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</si>
  <si>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</si>
  <si>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</si>
  <si>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</si>
  <si>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</si>
  <si>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</si>
  <si>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</si>
  <si>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</si>
  <si>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</si>
  <si>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</si>
  <si>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</si>
  <si>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</si>
  <si>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</si>
  <si>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</si>
  <si>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</si>
  <si>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</si>
  <si>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</si>
  <si>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</si>
  <si>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</si>
  <si>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</si>
  <si>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</si>
  <si>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</si>
  <si>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</si>
  <si>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</si>
  <si>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</si>
  <si>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</si>
  <si>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</si>
  <si>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</si>
  <si>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</si>
  <si>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</si>
  <si>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</si>
  <si>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</si>
  <si>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</si>
  <si>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</si>
  <si>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</si>
  <si>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</si>
  <si>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</si>
  <si>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</si>
  <si>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</si>
  <si>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</si>
  <si>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</si>
  <si>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</si>
  <si>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</si>
  <si>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</si>
  <si>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</si>
  <si>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</si>
  <si>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</si>
  <si>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</si>
  <si>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</si>
  <si>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</si>
  <si>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</si>
  <si>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</si>
  <si>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</si>
  <si>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</si>
  <si>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</si>
  <si>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</si>
  <si>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</si>
  <si>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</si>
  <si>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</si>
  <si>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</si>
  <si>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</si>
  <si>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</si>
  <si>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</si>
  <si>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</si>
  <si>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</si>
  <si>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</si>
  <si>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</si>
  <si>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</si>
  <si>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</si>
  <si>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</si>
  <si>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</si>
  <si>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</si>
  <si>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</si>
  <si>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</si>
  <si>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</si>
  <si>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</si>
  <si>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</si>
  <si>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</si>
  <si>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</si>
  <si>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</si>
  <si>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</si>
  <si>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</si>
  <si>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</si>
  <si>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</si>
  <si>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</si>
  <si>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</si>
  <si>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</si>
  <si>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</si>
  <si>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</si>
  <si>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</si>
  <si>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</si>
  <si>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</si>
  <si>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</si>
  <si>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</si>
  <si>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</si>
  <si>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</si>
  <si>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</si>
  <si>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</si>
  <si>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</si>
  <si>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</si>
  <si>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</si>
  <si>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</si>
  <si>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</si>
  <si>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</si>
  <si>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</si>
  <si>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</si>
  <si>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</si>
  <si>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</si>
  <si>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</si>
  <si>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</si>
  <si>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</si>
  <si>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</si>
  <si>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</si>
  <si>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</si>
  <si>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</si>
  <si>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</si>
  <si>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</si>
  <si>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</si>
  <si>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</si>
  <si>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</si>
  <si>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</si>
  <si>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</si>
  <si>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</si>
  <si>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</si>
  <si>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</si>
  <si>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</si>
  <si>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</si>
  <si>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</si>
  <si>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</si>
  <si>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</si>
  <si>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</si>
  <si>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</si>
  <si>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</si>
  <si>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</si>
  <si>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</si>
  <si>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</si>
  <si>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</si>
  <si>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</si>
  <si>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</si>
  <si>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</si>
  <si>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</si>
  <si>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</si>
  <si>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</si>
  <si>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</si>
  <si>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</si>
  <si>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</si>
  <si>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</si>
  <si>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</si>
  <si>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</si>
  <si>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</si>
  <si>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</si>
  <si>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</si>
  <si>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</si>
  <si>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</si>
  <si>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</si>
  <si>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</si>
  <si>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</si>
  <si>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</si>
  <si>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</si>
  <si>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</si>
  <si>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</si>
  <si>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</si>
  <si>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</si>
  <si>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</si>
  <si>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</si>
  <si>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</si>
  <si>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</si>
  <si>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</si>
  <si>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</si>
  <si>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</si>
  <si>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</si>
  <si>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</si>
  <si>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</si>
  <si>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</si>
  <si>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</si>
  <si>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</si>
  <si>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</si>
  <si>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</si>
  <si>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</si>
  <si>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</si>
  <si>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</si>
  <si>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</si>
  <si>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</si>
  <si>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</si>
  <si>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</si>
  <si>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</si>
  <si>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</si>
  <si>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</si>
  <si>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</si>
  <si>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</si>
  <si>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</si>
  <si>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</si>
  <si>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</si>
  <si>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</si>
  <si>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</si>
  <si>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</si>
  <si>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</si>
  <si>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</si>
  <si>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</si>
  <si>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</si>
  <si>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</si>
  <si>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</si>
  <si>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</si>
  <si>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</si>
  <si>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</si>
  <si>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</si>
  <si>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</si>
  <si>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</si>
  <si>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</si>
  <si>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</si>
  <si>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</si>
  <si>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</si>
  <si>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</si>
  <si>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</si>
  <si>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</si>
  <si>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</si>
  <si>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</si>
  <si>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</si>
  <si>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</si>
  <si>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</si>
  <si>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</si>
  <si>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</si>
  <si>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</si>
  <si>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</si>
  <si>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</si>
  <si>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</si>
  <si>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</si>
  <si>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</si>
  <si>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</si>
  <si>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</si>
  <si>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</si>
  <si>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</si>
  <si>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</si>
  <si>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</si>
  <si>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</si>
  <si>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</si>
  <si>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</si>
  <si>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</si>
  <si>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</si>
  <si>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</si>
  <si>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</si>
  <si>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</si>
  <si>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</si>
  <si>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</si>
  <si>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</si>
  <si>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</si>
  <si>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</si>
  <si>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</si>
  <si>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</si>
  <si>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</si>
  <si>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</si>
  <si>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</si>
  <si>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</si>
  <si>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</si>
  <si>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</si>
  <si>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</si>
  <si>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</si>
  <si>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</si>
  <si>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</si>
  <si>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</si>
  <si>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</si>
  <si>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</si>
  <si>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</si>
  <si>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</si>
  <si>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</si>
  <si>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</si>
  <si>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</si>
  <si>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</si>
  <si>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</si>
  <si>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</si>
  <si>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</si>
  <si>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</si>
  <si>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</si>
  <si>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</si>
  <si>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</si>
  <si>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</si>
  <si>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</si>
  <si>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</si>
  <si>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</si>
  <si>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</si>
  <si>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</si>
  <si>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</si>
  <si>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</si>
  <si>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</si>
  <si>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</si>
  <si>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</si>
  <si>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</si>
  <si>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</si>
  <si>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</si>
  <si>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</si>
  <si>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</si>
  <si>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</si>
  <si>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</si>
  <si>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</si>
  <si>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</si>
  <si>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</si>
  <si>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</si>
  <si>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</si>
  <si>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</si>
  <si>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</si>
  <si>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</si>
  <si>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</si>
  <si>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</si>
  <si>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</si>
  <si>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</si>
  <si>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</si>
  <si>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</si>
  <si>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</si>
  <si>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</si>
  <si>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</si>
  <si>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</si>
  <si>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</si>
  <si>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</si>
  <si>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</si>
  <si>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</si>
  <si>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</si>
  <si>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</si>
  <si>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</si>
  <si>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</si>
  <si>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</si>
  <si>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</si>
  <si>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</si>
  <si>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</si>
  <si>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</si>
  <si>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</si>
  <si>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</si>
  <si>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</si>
  <si>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</si>
  <si>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</si>
  <si>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</si>
  <si>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</si>
  <si>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</si>
  <si>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</si>
  <si>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</si>
  <si>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</si>
  <si>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</si>
  <si>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</si>
  <si>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</si>
  <si>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</si>
  <si>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</si>
  <si>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</si>
  <si>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</si>
  <si>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</si>
  <si>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</si>
  <si>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</si>
  <si>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</si>
  <si>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</si>
  <si>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</si>
  <si>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</si>
  <si>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</si>
  <si>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</si>
  <si>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</si>
  <si>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</si>
  <si>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</si>
  <si>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</si>
  <si>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</si>
  <si>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</si>
  <si>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</si>
  <si>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</si>
  <si>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</si>
  <si>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</si>
  <si>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</si>
  <si>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</si>
  <si>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</si>
  <si>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</si>
  <si>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</si>
  <si>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</si>
  <si>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</si>
  <si>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</si>
  <si>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</si>
  <si>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</si>
  <si>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</si>
  <si>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</si>
  <si>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</si>
  <si>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</si>
  <si>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</si>
  <si>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</si>
  <si>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</si>
  <si>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</si>
  <si>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</si>
  <si>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</si>
  <si>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</si>
  <si>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</si>
  <si>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</si>
  <si>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</si>
  <si>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</si>
  <si>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</si>
  <si>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</si>
  <si>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</si>
  <si>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</si>
  <si>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</si>
  <si>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</si>
  <si>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</si>
  <si>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</si>
  <si>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</si>
  <si>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</si>
  <si>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</si>
  <si>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</si>
  <si>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</si>
  <si>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</si>
  <si>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</si>
  <si>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</si>
  <si>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</si>
  <si>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</si>
  <si>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</si>
  <si>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</si>
  <si>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</si>
  <si>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</si>
  <si>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</si>
  <si>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</si>
  <si>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</si>
  <si>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</si>
  <si>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</si>
  <si>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</si>
  <si>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</si>
  <si>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</si>
  <si>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</si>
  <si>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</si>
  <si>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</si>
  <si>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</si>
  <si>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</si>
  <si>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</si>
  <si>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</si>
  <si>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</si>
  <si>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</si>
  <si>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</si>
  <si>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</si>
  <si>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</si>
  <si>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</si>
  <si>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</si>
  <si>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</si>
  <si>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</si>
  <si>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</si>
  <si>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</si>
  <si>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</si>
  <si>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</si>
  <si>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</si>
  <si>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</si>
  <si>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</si>
  <si>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</si>
  <si>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</si>
  <si>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</si>
  <si>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</si>
  <si>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</si>
  <si>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</si>
  <si>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</si>
  <si>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</si>
  <si>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</si>
  <si>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</si>
  <si>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</si>
  <si>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</si>
  <si>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</si>
  <si>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</si>
  <si>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</si>
  <si>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</si>
  <si>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</si>
  <si>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</si>
  <si>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</si>
  <si>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</si>
  <si>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</si>
  <si>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</si>
  <si>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</si>
  <si>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</si>
  <si>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</si>
  <si>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</si>
  <si>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</si>
  <si>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</si>
  <si>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</si>
  <si>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</si>
  <si>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</si>
  <si>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</si>
  <si>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</si>
  <si>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</si>
  <si>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</si>
  <si>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</si>
  <si>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</si>
  <si>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</si>
  <si>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</si>
  <si>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</si>
  <si>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</si>
  <si>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</si>
  <si>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</si>
  <si>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</si>
  <si>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</si>
  <si>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</si>
  <si>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</si>
  <si>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</si>
  <si>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</si>
  <si>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</si>
  <si>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</si>
  <si>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</si>
  <si>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</si>
  <si>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</si>
  <si>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</si>
  <si>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</si>
  <si>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</si>
  <si>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</si>
  <si>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</si>
  <si>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</si>
  <si>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</si>
  <si>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</si>
  <si>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</si>
  <si>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</si>
  <si>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</si>
  <si>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</si>
  <si>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</si>
  <si>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</si>
  <si>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</si>
  <si>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</si>
  <si>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</si>
  <si>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</si>
  <si>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</si>
  <si>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</si>
  <si>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</si>
  <si>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</si>
  <si>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</si>
  <si>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</si>
  <si>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</si>
  <si>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</si>
  <si>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</si>
  <si>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</si>
  <si>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</si>
  <si>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</si>
  <si>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</si>
  <si>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</si>
  <si>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</si>
  <si>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</si>
  <si>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</si>
  <si>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</si>
  <si>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</si>
  <si>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</si>
  <si>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</si>
  <si>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</si>
  <si>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</si>
  <si>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</si>
  <si>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</si>
  <si>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</si>
  <si>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</si>
  <si>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</si>
  <si>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</si>
  <si>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</si>
  <si>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</si>
  <si>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</si>
  <si>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</si>
  <si>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</si>
  <si>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</si>
  <si>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</si>
  <si>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</si>
  <si>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</si>
  <si>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</si>
  <si>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</si>
  <si>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</si>
  <si>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</si>
  <si>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</si>
  <si>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</si>
  <si>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</si>
  <si>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</si>
  <si>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</si>
  <si>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</si>
  <si>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</si>
  <si>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</si>
  <si>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</si>
  <si>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</si>
  <si>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</si>
  <si>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</si>
  <si>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</si>
  <si>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</si>
  <si>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</si>
  <si>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</si>
  <si>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</si>
  <si>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</si>
  <si>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</si>
  <si>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</si>
  <si>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</si>
  <si>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</si>
  <si>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</si>
  <si>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</si>
  <si>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</si>
  <si>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</si>
  <si>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</si>
  <si>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</si>
  <si>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</si>
  <si>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</si>
  <si>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</si>
  <si>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</si>
  <si>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</si>
  <si>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</si>
  <si>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</si>
  <si>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</si>
  <si>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</si>
  <si>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</si>
  <si>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</si>
  <si>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</si>
  <si>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</si>
  <si>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</si>
  <si>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</si>
  <si>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</si>
  <si>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</si>
  <si>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</si>
  <si>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</si>
  <si>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</si>
  <si>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</si>
  <si>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</si>
  <si>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</si>
  <si>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</si>
  <si>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</si>
  <si>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</si>
  <si>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</si>
  <si>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</si>
  <si>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</si>
  <si>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</si>
  <si>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</si>
  <si>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</si>
  <si>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</si>
  <si>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</si>
  <si>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</si>
  <si>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</si>
  <si>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</si>
  <si>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</si>
  <si>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</si>
  <si>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</si>
  <si>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</si>
  <si>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</si>
  <si>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</si>
  <si>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</si>
  <si>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</si>
  <si>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</si>
  <si>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</si>
  <si>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</si>
  <si>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</si>
  <si>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</si>
  <si>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</si>
  <si>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</si>
  <si>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</si>
  <si>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</si>
  <si>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</si>
  <si>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</si>
  <si>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</si>
  <si>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</si>
  <si>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</si>
  <si>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</si>
  <si>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</si>
  <si>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</si>
  <si>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</si>
  <si>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</si>
  <si>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</si>
  <si>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</si>
  <si>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</si>
  <si>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</si>
  <si>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</si>
  <si>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</si>
  <si>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</si>
  <si>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</si>
  <si>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</si>
  <si>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</si>
  <si>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</si>
  <si>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</si>
  <si>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</si>
  <si>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</si>
  <si>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</si>
  <si>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</si>
  <si>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</si>
  <si>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</si>
  <si>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</si>
  <si>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</si>
  <si>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</si>
  <si>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</si>
  <si>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</si>
  <si>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</si>
  <si>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</si>
  <si>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</si>
  <si>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</si>
  <si>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</si>
  <si>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</si>
  <si>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</si>
  <si>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</si>
  <si>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</si>
  <si>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</si>
  <si>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</si>
  <si>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</si>
  <si>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</si>
  <si>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</si>
  <si>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</si>
  <si>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</si>
  <si>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</si>
  <si>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</si>
  <si>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</si>
  <si>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</si>
  <si>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</si>
  <si>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</si>
  <si>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</si>
  <si>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</si>
  <si>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</si>
  <si>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</si>
  <si>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</si>
  <si>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</si>
  <si>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</si>
  <si>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</si>
  <si>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</si>
  <si>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</si>
  <si>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</si>
  <si>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</si>
  <si>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</si>
  <si>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</si>
  <si>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</si>
  <si>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</si>
  <si>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</si>
  <si>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</si>
  <si>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</si>
  <si>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</si>
  <si>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</si>
  <si>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</si>
  <si>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</si>
  <si>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</si>
  <si>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</si>
  <si>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</si>
  <si>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</si>
  <si>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</si>
  <si>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</si>
  <si>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</si>
  <si>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</si>
  <si>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</si>
  <si>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</si>
  <si>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</si>
  <si>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</si>
  <si>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</si>
  <si>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</si>
  <si>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</si>
  <si>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</si>
  <si>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</si>
  <si>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</si>
  <si>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</si>
  <si>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</si>
  <si>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</si>
  <si>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</si>
  <si>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</si>
  <si>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</si>
  <si>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</si>
  <si>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</si>
  <si>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</si>
  <si>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</si>
  <si>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</si>
  <si>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</si>
  <si>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</si>
  <si>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</si>
  <si>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</si>
  <si>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</si>
  <si>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</si>
  <si>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</si>
  <si>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</si>
  <si>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</si>
  <si>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</si>
  <si>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</si>
  <si>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</si>
  <si>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</si>
  <si>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</si>
  <si>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</si>
  <si>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</si>
  <si>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</si>
  <si>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</si>
  <si>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</si>
  <si>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</si>
  <si>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</si>
  <si>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</si>
  <si>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</si>
  <si>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</si>
  <si>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</si>
  <si>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</si>
  <si>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</si>
  <si>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</si>
  <si>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</si>
  <si>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</si>
  <si>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</si>
  <si>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</si>
  <si>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</si>
  <si>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</si>
  <si>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</si>
  <si>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</si>
  <si>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</si>
  <si>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</si>
  <si>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</si>
  <si>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</si>
  <si>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</si>
  <si>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</si>
  <si>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</si>
  <si>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</si>
  <si>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</si>
  <si>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</si>
  <si>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</si>
  <si>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</si>
  <si>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</si>
  <si>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</si>
  <si>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</si>
  <si>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</si>
  <si>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</si>
  <si>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</si>
  <si>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</si>
  <si>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</si>
  <si>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</si>
  <si>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</si>
  <si>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</si>
  <si>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</si>
  <si>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</si>
  <si>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</si>
  <si>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</si>
  <si>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</si>
  <si>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</si>
  <si>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</si>
  <si>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</si>
  <si>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</si>
  <si>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</si>
  <si>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</si>
  <si>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</si>
  <si>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</si>
  <si>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</si>
  <si>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</si>
  <si>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</si>
  <si>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</si>
  <si>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</si>
  <si>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</si>
  <si>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</si>
  <si>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</si>
  <si>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</si>
  <si>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</si>
  <si>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</si>
  <si>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</si>
  <si>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</si>
  <si>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</si>
  <si>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</si>
  <si>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</si>
  <si>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</si>
  <si>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</si>
  <si>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</si>
  <si>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</si>
  <si>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</si>
  <si>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</si>
  <si>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</si>
  <si>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</si>
  <si>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</si>
  <si>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</si>
  <si>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</si>
  <si>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</si>
  <si>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</si>
  <si>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</si>
  <si>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</si>
  <si>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</si>
  <si>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</si>
  <si>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</si>
  <si>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</si>
  <si>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</si>
  <si>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</si>
  <si>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</si>
  <si>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</si>
  <si>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</si>
  <si>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</si>
  <si>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</si>
  <si>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</si>
  <si>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</si>
  <si>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</si>
  <si>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</si>
  <si>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</si>
  <si>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</si>
  <si>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</si>
  <si>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</si>
  <si>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</si>
  <si>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</si>
  <si>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</si>
  <si>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</si>
  <si>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</si>
  <si>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</si>
  <si>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</si>
  <si>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</si>
  <si>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</si>
  <si>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</si>
  <si>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</si>
  <si>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</si>
  <si>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</si>
  <si>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</si>
  <si>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</si>
  <si>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</si>
  <si>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</si>
  <si>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</si>
  <si>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</si>
  <si>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</si>
  <si>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</si>
  <si>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</si>
  <si>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</si>
  <si>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</si>
  <si>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</si>
  <si>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</si>
  <si>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</si>
  <si>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</si>
  <si>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</si>
  <si>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</si>
  <si>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</si>
  <si>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</si>
  <si>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</si>
  <si>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</si>
  <si>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</si>
  <si>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</si>
  <si>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</si>
  <si>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</si>
  <si>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</si>
  <si>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</si>
  <si>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</si>
  <si>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</si>
  <si>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</si>
  <si>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</si>
  <si>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</si>
  <si>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</si>
  <si>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</si>
  <si>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</si>
  <si>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</si>
  <si>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</si>
  <si>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</si>
  <si>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</si>
  <si>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</si>
  <si>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</si>
  <si>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</si>
  <si>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</si>
  <si>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</si>
  <si>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</si>
  <si>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</si>
  <si>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</si>
  <si>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</si>
  <si>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</si>
  <si>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</si>
  <si>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</si>
  <si>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</si>
  <si>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</si>
  <si>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</si>
  <si>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</si>
  <si>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</si>
  <si>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</si>
  <si>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</si>
  <si>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</si>
  <si>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</si>
  <si>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</si>
  <si>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</si>
  <si>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</si>
  <si>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</si>
  <si>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</si>
  <si>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</si>
  <si>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</si>
  <si>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</si>
  <si>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</si>
  <si>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</si>
  <si>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</si>
  <si>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</si>
  <si>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</si>
  <si>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</si>
  <si>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</si>
  <si>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</si>
  <si>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</si>
  <si>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</si>
  <si>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</si>
  <si>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</si>
  <si>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</si>
  <si>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</si>
  <si>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</si>
  <si>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</si>
  <si>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</si>
  <si>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</si>
  <si>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</si>
  <si>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</si>
  <si>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</si>
  <si>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</si>
  <si>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</si>
  <si>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</si>
  <si>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</si>
  <si>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</si>
  <si>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</si>
  <si>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</si>
  <si>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</si>
  <si>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</si>
  <si>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</si>
  <si>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</si>
  <si>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</si>
  <si>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</si>
  <si>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</si>
  <si>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</si>
  <si>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</si>
  <si>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</si>
  <si>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</si>
  <si>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</si>
  <si>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</si>
  <si>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</si>
  <si>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</si>
  <si>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</si>
  <si>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</si>
  <si>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</si>
  <si>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</si>
  <si>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</si>
  <si>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</si>
  <si>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</si>
  <si>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</si>
  <si>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</si>
  <si>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</si>
  <si>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</si>
  <si>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</si>
  <si>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</si>
  <si>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</si>
  <si>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</si>
  <si>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</si>
  <si>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</si>
  <si>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</si>
  <si>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</si>
  <si>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</si>
  <si>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</si>
  <si>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</si>
  <si>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</si>
  <si>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</si>
  <si>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</si>
  <si>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</si>
  <si>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</si>
  <si>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</si>
  <si>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</si>
  <si>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</si>
  <si>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</si>
  <si>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</si>
  <si>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</si>
  <si>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</si>
  <si>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</si>
  <si>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</si>
  <si>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</si>
  <si>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</si>
  <si>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</si>
  <si>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</si>
  <si>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</si>
  <si>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</si>
  <si>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</si>
  <si>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</si>
  <si>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</si>
  <si>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</si>
  <si>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</si>
  <si>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</si>
  <si>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</si>
  <si>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</si>
  <si>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</si>
  <si>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</si>
  <si>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</si>
  <si>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</si>
  <si>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</si>
  <si>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</si>
  <si>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</si>
  <si>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</si>
  <si>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</si>
  <si>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</si>
  <si>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</si>
  <si>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</si>
  <si>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</si>
  <si>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</si>
  <si>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</si>
  <si>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</si>
  <si>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</si>
  <si>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</si>
  <si>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</si>
  <si>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</si>
  <si>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</si>
  <si>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</si>
  <si>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</si>
  <si>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</si>
  <si>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</si>
  <si>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</si>
  <si>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</si>
  <si>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</si>
  <si>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</si>
  <si>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</si>
  <si>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</si>
  <si>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</si>
  <si>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</si>
  <si>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</si>
  <si>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</si>
  <si>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</si>
  <si>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</si>
  <si>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</si>
  <si>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</si>
  <si>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</si>
  <si>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</si>
  <si>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</si>
  <si>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</si>
  <si>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</si>
  <si>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</si>
  <si>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</si>
  <si>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</si>
  <si>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</si>
  <si>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</si>
  <si>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</si>
  <si>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</si>
  <si>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</si>
  <si>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</si>
  <si>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</si>
  <si>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</si>
  <si>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</si>
  <si>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</si>
  <si>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</si>
  <si>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</si>
  <si>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</si>
  <si>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</si>
  <si>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</si>
  <si>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</si>
  <si>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</si>
  <si>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</si>
  <si>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</si>
  <si>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</si>
  <si>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</si>
  <si>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</si>
  <si>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</si>
  <si>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</si>
  <si>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</si>
  <si>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</si>
  <si>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</si>
  <si>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</si>
  <si>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</si>
  <si>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</si>
  <si>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</si>
  <si>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</si>
  <si>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</si>
  <si>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</si>
  <si>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</si>
  <si>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</si>
  <si>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</si>
  <si>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</si>
  <si>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</si>
  <si>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</si>
  <si>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</si>
  <si>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</si>
  <si>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</si>
  <si>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</si>
  <si>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</si>
  <si>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</si>
  <si>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</si>
  <si>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</si>
  <si>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</si>
  <si>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</si>
  <si>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</si>
  <si>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</si>
  <si>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</si>
  <si>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</si>
  <si>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</si>
  <si>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</si>
  <si>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</si>
  <si>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</si>
  <si>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</si>
  <si>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</si>
  <si>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</si>
  <si>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</si>
  <si>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</si>
  <si>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</si>
  <si>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</si>
  <si>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</si>
  <si>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</si>
  <si>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</si>
  <si>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</si>
  <si>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</si>
  <si>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</si>
  <si>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</si>
  <si>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</si>
  <si>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</si>
  <si>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</si>
  <si>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</si>
  <si>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</si>
  <si>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</si>
  <si>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</si>
  <si>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</si>
  <si>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</si>
  <si>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</si>
  <si>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</si>
  <si>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</si>
  <si>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</si>
  <si>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</si>
  <si>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</si>
  <si>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</si>
  <si>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</si>
  <si>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</si>
  <si>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</si>
  <si>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</si>
  <si>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</si>
  <si>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</si>
  <si>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</si>
  <si>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</si>
  <si>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</si>
  <si>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</si>
  <si>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</si>
  <si>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</si>
  <si>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</si>
  <si>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</si>
  <si>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</si>
  <si>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</si>
  <si>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</si>
  <si>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</si>
  <si>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</si>
  <si>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</si>
  <si>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</si>
  <si>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</si>
  <si>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</si>
  <si>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</si>
  <si>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</si>
  <si>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</si>
  <si>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</si>
  <si>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</si>
  <si>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</si>
  <si>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</si>
  <si>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</si>
  <si>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</si>
  <si>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</si>
  <si>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</si>
  <si>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</si>
  <si>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</si>
  <si>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</si>
  <si>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</si>
  <si>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</si>
  <si>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</si>
  <si>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</si>
  <si>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</si>
  <si>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</si>
  <si>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</si>
  <si>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</si>
  <si>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</si>
  <si>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</si>
  <si>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</si>
  <si>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</si>
  <si>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</si>
  <si>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</si>
  <si>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</si>
  <si>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</si>
  <si>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</si>
  <si>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</si>
  <si>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</si>
  <si>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</si>
  <si>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</si>
  <si>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</si>
  <si>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</si>
  <si>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</si>
  <si>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</si>
  <si>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</si>
  <si>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</si>
  <si>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</si>
  <si>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</si>
  <si>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</si>
  <si>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</si>
  <si>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</si>
  <si>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</si>
  <si>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</si>
  <si>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</si>
  <si>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</si>
  <si>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</si>
  <si>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</si>
  <si>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</si>
  <si>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</si>
  <si>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</si>
  <si>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</si>
  <si>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</si>
  <si>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</si>
  <si>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</si>
  <si>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</si>
  <si>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</si>
  <si>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</si>
  <si>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</si>
  <si>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</si>
  <si>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</si>
  <si>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</si>
  <si>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</si>
  <si>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</si>
  <si>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</si>
  <si>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</si>
  <si>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</si>
  <si>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</si>
  <si>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</si>
  <si>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</si>
  <si>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</si>
  <si>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</si>
  <si>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</si>
  <si>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</si>
  <si>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</si>
  <si>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</si>
  <si>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</si>
  <si>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</si>
  <si>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</si>
  <si>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</si>
  <si>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</si>
  <si>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</si>
  <si>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</si>
  <si>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</si>
  <si>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</si>
  <si>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</si>
  <si>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</si>
  <si>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</si>
  <si>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</si>
  <si>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</si>
  <si>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</si>
  <si>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</si>
  <si>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</si>
  <si>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</si>
  <si>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</si>
  <si>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</si>
  <si>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</si>
  <si>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</si>
  <si>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</si>
  <si>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</si>
  <si>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</si>
  <si>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</si>
  <si>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</si>
  <si>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</si>
  <si>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</si>
  <si>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</si>
  <si>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</si>
  <si>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</si>
  <si>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</si>
  <si>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</si>
  <si>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</si>
  <si>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</si>
  <si>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</si>
  <si>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</si>
  <si>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</si>
  <si>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</si>
  <si>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</si>
  <si>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</si>
  <si>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</si>
  <si>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</si>
  <si>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</si>
  <si>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</si>
  <si>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</si>
  <si>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</si>
  <si>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</si>
  <si>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</si>
  <si>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</si>
  <si>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</si>
  <si>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</si>
  <si>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</si>
  <si>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</si>
  <si>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</si>
  <si>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</si>
  <si>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</si>
  <si>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</si>
  <si>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</si>
  <si>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</si>
  <si>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</si>
  <si>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</si>
  <si>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</si>
  <si>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</si>
  <si>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</si>
  <si>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</si>
  <si>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</si>
  <si>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</si>
  <si>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</si>
  <si>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</si>
  <si>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</si>
  <si>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</si>
  <si>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</si>
  <si>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</si>
  <si>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</si>
  <si>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</si>
  <si>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</si>
  <si>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</si>
  <si>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</si>
  <si>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</si>
  <si>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</si>
  <si>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</si>
  <si>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</si>
  <si>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</si>
  <si>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</si>
  <si>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</si>
  <si>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</si>
  <si>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</si>
  <si>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</si>
  <si>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</si>
  <si>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</si>
  <si>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</si>
  <si>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</si>
  <si>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</si>
  <si>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</si>
  <si>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</si>
  <si>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</si>
  <si>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</si>
  <si>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</si>
  <si>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</si>
  <si>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</si>
  <si>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</si>
  <si>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</si>
  <si>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</si>
  <si>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</si>
  <si>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</si>
  <si>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</si>
  <si>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</si>
  <si>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</si>
  <si>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</si>
  <si>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</si>
  <si>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</si>
  <si>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</si>
  <si>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</si>
  <si>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</si>
  <si>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</si>
  <si>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</si>
  <si>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</si>
  <si>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</si>
  <si>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</si>
  <si>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</si>
  <si>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</si>
  <si>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</si>
  <si>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</si>
  <si>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</si>
  <si>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</si>
  <si>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</si>
  <si>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</si>
  <si>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</si>
  <si>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</si>
  <si>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</si>
  <si>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</si>
  <si>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</si>
  <si>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</si>
  <si>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</si>
  <si>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</si>
  <si>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</si>
  <si>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</si>
  <si>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</si>
  <si>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</si>
  <si>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</si>
  <si>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</si>
  <si>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</si>
  <si>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</si>
  <si>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</si>
  <si>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</si>
  <si>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</si>
  <si>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</si>
  <si>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</si>
  <si>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</si>
  <si>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</si>
  <si>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</si>
  <si>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</si>
  <si>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</si>
  <si>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</si>
  <si>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</si>
  <si>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</si>
  <si>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</si>
  <si>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</si>
  <si>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</si>
  <si>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</si>
  <si>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</si>
  <si>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</si>
  <si>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</si>
  <si>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</si>
  <si>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</si>
  <si>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</si>
  <si>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</si>
  <si>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</si>
  <si>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</si>
  <si>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</si>
  <si>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</si>
  <si>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</si>
  <si>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</si>
  <si>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</si>
  <si>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</si>
  <si>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</si>
  <si>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</si>
  <si>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</si>
  <si>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</si>
  <si>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</si>
  <si>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</si>
  <si>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</si>
  <si>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</si>
  <si>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</si>
  <si>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</si>
  <si>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</si>
  <si>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</si>
  <si>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</si>
  <si>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</si>
  <si>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</si>
  <si>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</si>
  <si>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</si>
  <si>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</si>
  <si>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</si>
  <si>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</si>
  <si>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</si>
  <si>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</si>
  <si>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</si>
  <si>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</si>
  <si>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</si>
  <si>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</si>
  <si>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</si>
  <si>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</si>
  <si>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</si>
  <si>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</si>
  <si>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</si>
  <si>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</si>
  <si>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</si>
  <si>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</si>
  <si>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</si>
  <si>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</si>
  <si>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</si>
  <si>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</si>
  <si>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</si>
  <si>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</si>
  <si>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</si>
  <si>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</si>
  <si>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</si>
  <si>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</si>
  <si>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</si>
  <si>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</si>
  <si>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</si>
  <si>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</si>
  <si>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</si>
  <si>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</si>
  <si>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</si>
  <si>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</si>
  <si>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</si>
  <si>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</si>
  <si>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</si>
  <si>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</si>
  <si>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</si>
  <si>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</si>
  <si>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</si>
  <si>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</si>
  <si>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</si>
  <si>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</si>
  <si>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</si>
  <si>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</si>
  <si>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</si>
  <si>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</si>
  <si>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</si>
  <si>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</si>
  <si>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</si>
  <si>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</si>
  <si>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</si>
  <si>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</si>
  <si>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</si>
  <si>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</si>
  <si>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</si>
  <si>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</si>
  <si>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</si>
  <si>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</si>
  <si>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</si>
  <si>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</si>
  <si>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</si>
  <si>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</si>
  <si>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</si>
  <si>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</si>
  <si>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</si>
  <si>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</si>
  <si>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</si>
  <si>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</si>
  <si>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</si>
  <si>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</si>
  <si>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</si>
  <si>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</si>
  <si>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</si>
  <si>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</si>
  <si>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</si>
  <si>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</si>
  <si>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</si>
  <si>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</si>
  <si>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</si>
  <si>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</si>
  <si>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</si>
  <si>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</si>
  <si>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</si>
  <si>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</si>
  <si>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</si>
  <si>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</si>
  <si>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</si>
  <si>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</si>
  <si>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</si>
  <si>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</si>
  <si>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</si>
  <si>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</si>
  <si>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</si>
  <si>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</si>
  <si>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</si>
  <si>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</si>
  <si>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</si>
  <si>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</si>
  <si>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</si>
  <si>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</si>
  <si>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</si>
  <si>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</si>
  <si>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</si>
  <si>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</si>
  <si>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</si>
  <si>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</si>
  <si>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</si>
  <si>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</si>
  <si>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</si>
  <si>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</si>
  <si>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</si>
  <si>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</si>
  <si>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</si>
  <si>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</si>
  <si>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</si>
  <si>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</si>
  <si>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</si>
  <si>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</si>
  <si>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</si>
  <si>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</si>
  <si>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</si>
  <si>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</si>
  <si>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</si>
  <si>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</si>
  <si>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</si>
  <si>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</si>
  <si>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</si>
  <si>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</si>
  <si>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</si>
  <si>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</si>
  <si>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</si>
  <si>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</si>
  <si>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</si>
  <si>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</si>
  <si>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</si>
  <si>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</si>
  <si>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</si>
  <si>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</si>
  <si>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</si>
  <si>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</si>
  <si>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</si>
  <si>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</si>
  <si>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</si>
  <si>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</si>
  <si>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</si>
  <si>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</si>
  <si>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</si>
  <si>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</si>
  <si>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</si>
  <si>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</si>
  <si>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</si>
  <si>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</si>
  <si>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</si>
  <si>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</si>
  <si>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</si>
  <si>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</si>
  <si>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</si>
  <si>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</si>
  <si>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</si>
  <si>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</si>
  <si>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</si>
  <si>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</si>
  <si>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</si>
  <si>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</si>
  <si>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</si>
  <si>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</si>
  <si>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</si>
  <si>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</si>
  <si>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</si>
  <si>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</si>
  <si>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</si>
  <si>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</si>
  <si>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</si>
  <si>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</si>
  <si>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</si>
  <si>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</si>
  <si>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</si>
  <si>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</si>
  <si>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</si>
  <si>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</si>
  <si>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</si>
  <si>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</si>
  <si>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</si>
  <si>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</si>
  <si>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</si>
  <si>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</si>
  <si>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</si>
  <si>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</si>
  <si>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</si>
  <si>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</si>
  <si>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</si>
  <si>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</si>
  <si>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</si>
  <si>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</si>
  <si>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</si>
  <si>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</si>
  <si>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</si>
  <si>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</si>
  <si>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</si>
  <si>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</si>
  <si>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</si>
  <si>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</si>
  <si>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</si>
  <si>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</si>
  <si>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</si>
  <si>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</si>
  <si>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</si>
  <si>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</si>
  <si>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</si>
  <si>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</si>
  <si>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</si>
  <si>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</si>
  <si>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</si>
  <si>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</si>
  <si>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</si>
  <si>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</si>
  <si>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</si>
  <si>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</si>
  <si>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</si>
  <si>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</si>
  <si>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</si>
  <si>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</si>
  <si>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</si>
  <si>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</si>
  <si>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</si>
  <si>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</si>
  <si>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</si>
  <si>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</si>
  <si>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</si>
  <si>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</si>
  <si>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</si>
  <si>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</si>
  <si>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</si>
  <si>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</si>
  <si>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</si>
  <si>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</si>
  <si>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</si>
  <si>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</si>
  <si>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</si>
  <si>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</si>
  <si>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</si>
  <si>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</si>
  <si>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</si>
  <si>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</si>
  <si>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</si>
  <si>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</si>
  <si>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</si>
  <si>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</si>
  <si>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</si>
  <si>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</si>
  <si>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</si>
  <si>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</si>
  <si>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</si>
  <si>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</si>
  <si>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</si>
  <si>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</si>
  <si>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</si>
  <si>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</si>
  <si>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</si>
  <si>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</si>
  <si>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</si>
  <si>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</si>
  <si>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</si>
  <si>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</si>
  <si>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</si>
  <si>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</si>
  <si>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</si>
  <si>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</si>
  <si>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</si>
  <si>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</si>
  <si>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</si>
  <si>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</si>
  <si>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</si>
  <si>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</si>
  <si>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</si>
  <si>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</si>
  <si>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</si>
  <si>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</si>
  <si>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</si>
  <si>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</si>
  <si>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</si>
  <si>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</si>
  <si>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</si>
  <si>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</si>
  <si>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</si>
  <si>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</si>
  <si>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</si>
  <si>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</si>
  <si>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</si>
  <si>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</si>
  <si>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</si>
  <si>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</si>
  <si>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</si>
  <si>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</si>
  <si>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</si>
  <si>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</si>
  <si>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</si>
  <si>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</si>
  <si>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</si>
  <si>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</si>
  <si>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</si>
  <si>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</si>
  <si>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</si>
  <si>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</si>
  <si>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</si>
  <si>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</si>
  <si>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</si>
  <si>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</si>
  <si>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</si>
  <si>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</si>
  <si>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</si>
  <si>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</si>
  <si>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</si>
  <si>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</si>
  <si>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</si>
  <si>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</si>
  <si>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</si>
  <si>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</si>
  <si>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</si>
  <si>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</si>
  <si>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</si>
  <si>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</si>
  <si>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</si>
  <si>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</si>
  <si>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</si>
  <si>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</si>
  <si>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</si>
  <si>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</si>
  <si>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</si>
  <si>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</si>
  <si>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</si>
  <si>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</si>
  <si>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</si>
  <si>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</si>
  <si>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</si>
  <si>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</si>
  <si>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</si>
  <si>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</si>
  <si>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</si>
  <si>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</si>
  <si>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</si>
  <si>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</si>
  <si>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</si>
  <si>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</si>
  <si>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</si>
  <si>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</si>
  <si>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</si>
  <si>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</si>
  <si>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</si>
  <si>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</si>
  <si>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</si>
  <si>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</si>
  <si>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</si>
  <si>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</si>
  <si>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</si>
  <si>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</si>
  <si>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</si>
  <si>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</si>
  <si>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</si>
  <si>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</si>
  <si>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</si>
  <si>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</si>
  <si>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</si>
  <si>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</si>
  <si>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</si>
  <si>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</si>
  <si>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</si>
  <si>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</si>
  <si>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</si>
  <si>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</si>
  <si>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</si>
  <si>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</si>
  <si>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</si>
  <si>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</si>
  <si>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</si>
  <si>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</si>
  <si>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</si>
  <si>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</si>
  <si>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</si>
  <si>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</si>
  <si>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</si>
  <si>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</si>
  <si>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</si>
  <si>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</si>
  <si>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</si>
  <si>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</si>
  <si>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</si>
  <si>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</si>
  <si>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</si>
  <si>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</si>
  <si>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</si>
  <si>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</si>
  <si>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</si>
  <si>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</si>
  <si>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</si>
  <si>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</si>
  <si>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</si>
  <si>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</si>
  <si>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</si>
  <si>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</si>
  <si>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</si>
  <si>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</si>
  <si>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</si>
  <si>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</si>
  <si>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</si>
  <si>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</si>
  <si>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</si>
  <si>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</si>
  <si>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</si>
  <si>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</si>
  <si>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</si>
  <si>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</si>
  <si>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</si>
  <si>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</si>
  <si>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</si>
  <si>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</si>
  <si>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</si>
  <si>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</si>
  <si>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</si>
  <si>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</si>
  <si>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</si>
  <si>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</si>
  <si>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</si>
  <si>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</si>
  <si>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</si>
  <si>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</si>
  <si>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</si>
  <si>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</si>
  <si>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</si>
  <si>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</si>
  <si>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</si>
  <si>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</si>
  <si>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</si>
  <si>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</si>
  <si>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</si>
  <si>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</si>
  <si>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</si>
  <si>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</si>
  <si>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</si>
  <si>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</si>
  <si>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</si>
  <si>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</si>
  <si>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</si>
  <si>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</si>
  <si>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</si>
  <si>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</si>
  <si>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</si>
  <si>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</si>
  <si>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</si>
  <si>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</si>
  <si>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</si>
  <si>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</si>
  <si>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</si>
  <si>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</si>
  <si>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</si>
  <si>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</si>
  <si>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</si>
  <si>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</si>
  <si>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</si>
  <si>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</si>
  <si>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</si>
  <si>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</si>
  <si>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</si>
  <si>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</si>
  <si>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</si>
  <si>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</si>
  <si>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</si>
  <si>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</si>
  <si>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</si>
  <si>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</si>
  <si>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</si>
  <si>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</si>
  <si>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</si>
  <si>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</si>
  <si>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</si>
  <si>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</si>
  <si>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</si>
  <si>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</si>
  <si>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</si>
  <si>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</si>
  <si>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</si>
  <si>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</si>
  <si>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</si>
  <si>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</si>
  <si>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</si>
  <si>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</si>
  <si>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</si>
  <si>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</si>
  <si>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</si>
  <si>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</si>
  <si>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</si>
  <si>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</si>
  <si>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</si>
  <si>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</si>
  <si>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</si>
  <si>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</si>
  <si>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</si>
  <si>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</si>
  <si>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</si>
  <si>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</si>
  <si>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</si>
  <si>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</si>
  <si>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</si>
  <si>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</si>
  <si>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</si>
  <si>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</si>
  <si>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</si>
  <si>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</si>
  <si>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</si>
  <si>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</si>
  <si>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</si>
  <si>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</si>
  <si>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</si>
  <si>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</si>
  <si>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</si>
  <si>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</si>
  <si>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</si>
  <si>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</si>
  <si>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</si>
  <si>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</si>
  <si>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</si>
  <si>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</si>
  <si>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</si>
  <si>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</si>
  <si>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</si>
  <si>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</si>
  <si>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</si>
  <si>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</si>
  <si>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</si>
  <si>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</si>
  <si>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</si>
  <si>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</si>
  <si>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</si>
  <si>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</si>
  <si>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</si>
  <si>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</si>
  <si>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</si>
  <si>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</si>
  <si>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</si>
  <si>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</si>
  <si>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</si>
  <si>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</si>
  <si>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</si>
  <si>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</si>
  <si>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</si>
  <si>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</si>
  <si>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</si>
  <si>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</si>
  <si>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</si>
  <si>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</si>
  <si>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</si>
  <si>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</si>
  <si>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</si>
  <si>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</si>
  <si>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</si>
  <si>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</si>
  <si>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</si>
  <si>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</si>
  <si>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</si>
  <si>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</si>
  <si>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</si>
  <si>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</si>
  <si>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</si>
  <si>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</si>
  <si>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</si>
  <si>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</si>
  <si>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</si>
  <si>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</si>
  <si>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</si>
  <si>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</si>
  <si>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</si>
  <si>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</si>
  <si>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</si>
  <si>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</si>
  <si>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</si>
  <si>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</si>
  <si>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</si>
  <si>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</si>
  <si>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</si>
  <si>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</si>
  <si>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</si>
  <si>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</si>
  <si>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</si>
  <si>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</si>
  <si>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</si>
  <si>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</si>
  <si>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</si>
  <si>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</si>
  <si>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</si>
  <si>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</si>
  <si>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</si>
  <si>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</si>
  <si>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</si>
  <si>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</si>
  <si>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</si>
  <si>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</si>
  <si>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</si>
  <si>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</si>
  <si>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</si>
  <si>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</si>
  <si>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</si>
  <si>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</si>
  <si>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</si>
  <si>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</si>
  <si>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</si>
  <si>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</si>
  <si>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</si>
  <si>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</si>
  <si>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</si>
  <si>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</si>
  <si>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</si>
  <si>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</si>
  <si>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</si>
  <si>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</si>
  <si>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</si>
  <si>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</si>
  <si>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</si>
  <si>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</si>
  <si>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</si>
  <si>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</si>
  <si>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</si>
  <si>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</si>
  <si>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</si>
  <si>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</si>
  <si>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</si>
  <si>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</si>
  <si>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</si>
  <si>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</si>
  <si>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</si>
  <si>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</si>
  <si>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</si>
  <si>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</si>
  <si>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</si>
  <si>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</si>
  <si>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</si>
  <si>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</si>
  <si>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</si>
  <si>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</si>
  <si>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</si>
  <si>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</si>
  <si>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</si>
  <si>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</si>
  <si>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</si>
  <si>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</si>
  <si>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</si>
  <si>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</si>
  <si>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</si>
  <si>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</si>
  <si>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</si>
  <si>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</si>
  <si>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</si>
  <si>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</si>
  <si>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</si>
  <si>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</si>
  <si>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</si>
  <si>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</si>
  <si>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</si>
  <si>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</si>
  <si>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</si>
  <si>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</si>
  <si>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</si>
  <si>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</si>
  <si>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</si>
  <si>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</si>
  <si>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</si>
  <si>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</si>
  <si>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</si>
  <si>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</si>
  <si>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</si>
  <si>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</si>
  <si>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</si>
  <si>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</si>
  <si>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</si>
  <si>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</si>
  <si>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</si>
  <si>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</si>
  <si>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</si>
  <si>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</si>
  <si>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</si>
  <si>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</si>
  <si>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</si>
  <si>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</si>
  <si>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</si>
  <si>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</si>
  <si>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</si>
  <si>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</si>
  <si>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</si>
  <si>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</si>
  <si>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</si>
  <si>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</si>
  <si>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</si>
  <si>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</si>
  <si>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</si>
  <si>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</si>
  <si>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</si>
  <si>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</si>
  <si>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</si>
  <si>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</si>
  <si>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</si>
  <si>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</si>
  <si>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</si>
  <si>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</si>
  <si>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</si>
  <si>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</si>
  <si>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</si>
  <si>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</si>
  <si>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</si>
  <si>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</si>
  <si>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</si>
  <si>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</si>
  <si>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</si>
  <si>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</si>
  <si>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</si>
  <si>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</si>
  <si>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</si>
  <si>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</si>
  <si>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</si>
  <si>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</si>
  <si>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</si>
  <si>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</si>
  <si>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</si>
  <si>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</si>
  <si>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</si>
  <si>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</si>
  <si>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</si>
  <si>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</si>
  <si>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</si>
  <si>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</si>
  <si>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</si>
  <si>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</si>
  <si>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</si>
  <si>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</si>
  <si>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</si>
  <si>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</si>
  <si>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</si>
  <si>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</si>
  <si>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</si>
  <si>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</si>
  <si>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</si>
  <si>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</si>
  <si>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</si>
  <si>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</si>
  <si>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</si>
  <si>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</si>
  <si>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</si>
  <si>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</si>
  <si>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</si>
  <si>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</si>
  <si>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</si>
  <si>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</si>
  <si>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</si>
  <si>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</si>
  <si>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</si>
  <si>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</si>
  <si>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</si>
  <si>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</si>
  <si>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</si>
  <si>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</si>
  <si>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</si>
  <si>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</si>
  <si>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</si>
  <si>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</si>
  <si>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</si>
  <si>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</si>
  <si>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</si>
  <si>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</si>
  <si>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</si>
  <si>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</si>
  <si>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</si>
  <si>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</si>
  <si>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</si>
  <si>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</si>
  <si>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</si>
  <si>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</si>
  <si>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</si>
  <si>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</si>
  <si>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</si>
  <si>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</si>
  <si>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</si>
  <si>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</si>
  <si>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</si>
  <si>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</si>
  <si>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</si>
  <si>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</si>
  <si>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</si>
  <si>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</si>
  <si>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</si>
  <si>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</si>
  <si>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</si>
  <si>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</si>
  <si>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</si>
  <si>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</si>
  <si>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</si>
  <si>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</si>
  <si>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</si>
  <si>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</si>
  <si>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</si>
  <si>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</si>
  <si>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</si>
  <si>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</si>
  <si>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</si>
  <si>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</si>
  <si>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</si>
  <si>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</si>
  <si>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</si>
  <si>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</si>
  <si>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</si>
  <si>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</si>
  <si>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</si>
  <si>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</si>
  <si>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</si>
  <si>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</si>
  <si>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</si>
  <si>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</si>
  <si>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</si>
  <si>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</si>
  <si>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</si>
  <si>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</si>
  <si>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</si>
  <si>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</si>
  <si>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</si>
  <si>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</si>
  <si>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</si>
  <si>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</si>
  <si>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</si>
  <si>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</si>
  <si>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</si>
  <si>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</si>
  <si>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</si>
  <si>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</si>
  <si>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</si>
  <si>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</si>
  <si>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</si>
  <si>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</si>
  <si>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</si>
  <si>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</si>
  <si>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</si>
  <si>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</si>
  <si>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</si>
  <si>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</si>
  <si>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</si>
  <si>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</si>
  <si>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</si>
  <si>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</si>
  <si>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</si>
  <si>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</si>
  <si>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</si>
  <si>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</si>
  <si>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</si>
  <si>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</si>
  <si>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</si>
  <si>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</si>
  <si>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</si>
  <si>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</si>
  <si>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</si>
  <si>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</si>
  <si>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</si>
  <si>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</si>
  <si>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</si>
  <si>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</si>
  <si>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</si>
  <si>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</si>
  <si>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</si>
  <si>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</si>
  <si>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</si>
  <si>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</si>
  <si>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</si>
  <si>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</si>
  <si>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</si>
  <si>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</si>
  <si>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</si>
  <si>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</si>
  <si>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</si>
  <si>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</si>
  <si>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</si>
  <si>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</si>
  <si>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</si>
  <si>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</si>
  <si>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</si>
  <si>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</si>
  <si>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</si>
  <si>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</si>
  <si>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</si>
  <si>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</si>
  <si>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</si>
  <si>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</si>
  <si>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</si>
  <si>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</si>
  <si>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</si>
  <si>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</si>
  <si>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</si>
  <si>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</si>
  <si>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</si>
  <si>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</si>
  <si>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</si>
  <si>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</si>
  <si>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</si>
  <si>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</si>
  <si>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</si>
  <si>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</si>
  <si>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</si>
  <si>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</si>
  <si>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</si>
  <si>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</si>
  <si>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</si>
  <si>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</si>
  <si>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</si>
  <si>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</si>
  <si>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</si>
  <si>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</si>
  <si>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</si>
  <si>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</si>
  <si>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</si>
  <si>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</si>
  <si>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</si>
  <si>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</si>
  <si>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</si>
  <si>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</si>
  <si>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</si>
  <si>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</si>
  <si>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</si>
  <si>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</si>
  <si>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</si>
  <si>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</si>
  <si>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</si>
  <si>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</si>
  <si>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</si>
  <si>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</si>
  <si>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</si>
  <si>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</si>
  <si>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</si>
  <si>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</si>
  <si>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</si>
  <si>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</si>
  <si>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</si>
  <si>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</si>
  <si>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</si>
  <si>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</si>
  <si>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</si>
  <si>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</si>
  <si>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</si>
  <si>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</si>
  <si>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</si>
  <si>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</si>
  <si>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</si>
  <si>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</si>
  <si>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</si>
  <si>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</si>
  <si>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</si>
  <si>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</si>
  <si>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</si>
  <si>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</si>
  <si>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</si>
  <si>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</si>
  <si>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</si>
  <si>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</si>
  <si>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</si>
  <si>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</si>
  <si>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</si>
  <si>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</si>
  <si>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</si>
  <si>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</si>
  <si>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</si>
  <si>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</si>
  <si>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</si>
  <si>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</si>
  <si>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</si>
  <si>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</si>
  <si>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</si>
  <si>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</si>
  <si>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</si>
  <si>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</si>
  <si>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</si>
  <si>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</si>
  <si>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</si>
  <si>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</si>
  <si>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</si>
  <si>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</si>
  <si>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</si>
  <si>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</si>
  <si>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</si>
  <si>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</si>
  <si>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</si>
  <si>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</si>
  <si>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</si>
  <si>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</si>
  <si>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</si>
  <si>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</si>
  <si>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</si>
  <si>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</si>
  <si>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</si>
  <si>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</si>
  <si>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</si>
  <si>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</si>
  <si>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</si>
  <si>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</si>
  <si>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</si>
  <si>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</si>
  <si>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</si>
  <si>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</si>
  <si>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</si>
  <si>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</si>
  <si>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</si>
  <si>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</si>
  <si>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</si>
  <si>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</si>
  <si>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</si>
  <si>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</si>
  <si>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</si>
  <si>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</si>
  <si>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</si>
  <si>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</si>
  <si>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</si>
  <si>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</si>
  <si>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</si>
  <si>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</si>
  <si>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</si>
  <si>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</si>
  <si>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</si>
  <si>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</si>
  <si>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</si>
  <si>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</si>
  <si>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</si>
  <si>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</si>
  <si>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</si>
  <si>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</si>
  <si>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</si>
  <si>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</si>
  <si>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</si>
  <si>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</si>
  <si>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</si>
  <si>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</si>
  <si>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</si>
  <si>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</si>
  <si>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</si>
  <si>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</si>
  <si>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</si>
  <si>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</si>
  <si>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</si>
  <si>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</si>
  <si>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</si>
  <si>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</si>
  <si>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</si>
  <si>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</si>
  <si>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</si>
  <si>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</si>
  <si>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</si>
  <si>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</si>
  <si>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</si>
  <si>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</si>
  <si>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</si>
  <si>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</si>
  <si>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</si>
  <si>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</si>
  <si>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</si>
  <si>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</si>
  <si>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</si>
  <si>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</si>
  <si>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</si>
  <si>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</si>
  <si>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</si>
  <si>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</si>
  <si>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</si>
  <si>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</si>
  <si>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</si>
  <si>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</si>
  <si>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</si>
  <si>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</si>
  <si>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</si>
  <si>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</si>
  <si>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</si>
  <si>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</si>
  <si>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</si>
  <si>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</si>
  <si>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</si>
  <si>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</si>
  <si>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</si>
  <si>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</si>
  <si>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</si>
  <si>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</si>
  <si>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</si>
  <si>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</si>
  <si>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</si>
  <si>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</si>
  <si>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</si>
  <si>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</si>
  <si>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</si>
  <si>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</si>
  <si>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</si>
  <si>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</si>
  <si>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</si>
  <si>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</si>
  <si>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</si>
  <si>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</si>
  <si>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</si>
  <si>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</si>
  <si>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</si>
  <si>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</si>
  <si>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</si>
  <si>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</si>
  <si>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</si>
  <si>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</si>
  <si>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</si>
  <si>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</si>
  <si>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</si>
  <si>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</si>
  <si>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</si>
  <si>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</si>
  <si>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</si>
  <si>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</si>
  <si>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</si>
  <si>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</si>
  <si>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</si>
  <si>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</si>
  <si>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</si>
  <si>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</si>
  <si>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</si>
  <si>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</si>
  <si>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</si>
  <si>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</si>
  <si>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</si>
  <si>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</si>
  <si>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</si>
  <si>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</si>
  <si>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</si>
  <si>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</si>
  <si>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</si>
  <si>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</si>
  <si>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</si>
  <si>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</si>
  <si>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</si>
  <si>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</si>
  <si>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</si>
  <si>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</si>
  <si>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</si>
  <si>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</si>
  <si>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</si>
  <si>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</si>
  <si>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</si>
  <si>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</si>
  <si>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</si>
  <si>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</si>
  <si>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</si>
  <si>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</si>
  <si>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</si>
  <si>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</si>
  <si>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</si>
  <si>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</si>
  <si>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</si>
  <si>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</si>
  <si>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</si>
  <si>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</si>
  <si>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</si>
  <si>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</si>
  <si>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</si>
  <si>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</si>
  <si>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</si>
  <si>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</si>
  <si>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</si>
  <si>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</si>
  <si>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</si>
  <si>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</si>
  <si>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</si>
  <si>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</si>
  <si>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</si>
  <si>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</si>
  <si>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</si>
  <si>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</si>
  <si>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</si>
  <si>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</si>
  <si>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</si>
  <si>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</si>
  <si>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</si>
  <si>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</si>
  <si>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</si>
  <si>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</si>
  <si>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</si>
  <si>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</si>
  <si>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</si>
  <si>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</si>
  <si>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</si>
  <si>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</si>
  <si>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</si>
  <si>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</si>
  <si>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</si>
  <si>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</si>
  <si>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</si>
  <si>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</si>
  <si>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</si>
  <si>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</si>
  <si>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</si>
  <si>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</si>
  <si>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</si>
  <si>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</si>
  <si>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</si>
  <si>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</si>
  <si>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</si>
  <si>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</si>
  <si>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</si>
  <si>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</si>
  <si>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</si>
  <si>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</si>
  <si>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</si>
  <si>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</si>
  <si>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</si>
  <si>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</si>
  <si>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</si>
  <si>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</si>
  <si>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</si>
  <si>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</si>
  <si>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</si>
  <si>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</si>
  <si>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</si>
  <si>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</si>
  <si>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</si>
  <si>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</si>
  <si>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</si>
  <si>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</si>
  <si>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</si>
  <si>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</si>
  <si>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</si>
  <si>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</si>
  <si>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</si>
  <si>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</si>
  <si>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</si>
  <si>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</si>
  <si>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</si>
  <si>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</si>
  <si>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</si>
  <si>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</si>
  <si>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</si>
  <si>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</si>
  <si>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</si>
  <si>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</si>
  <si>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</si>
  <si>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</si>
  <si>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</si>
  <si>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</si>
  <si>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</si>
  <si>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</si>
  <si>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</si>
  <si>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</si>
  <si>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</si>
  <si>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</si>
  <si>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</si>
  <si>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</si>
  <si>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</si>
  <si>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</si>
  <si>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</si>
  <si>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</si>
  <si>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</si>
  <si>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</si>
  <si>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</si>
  <si>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</si>
  <si>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</si>
  <si>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</si>
  <si>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</si>
  <si>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</si>
  <si>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</si>
  <si>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</si>
  <si>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</si>
  <si>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</si>
  <si>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</si>
  <si>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</si>
  <si>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</si>
  <si>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</si>
  <si>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</si>
  <si>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</si>
  <si>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</si>
  <si>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</si>
  <si>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</si>
  <si>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</si>
  <si>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</si>
  <si>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</si>
  <si>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</si>
  <si>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</si>
  <si>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</si>
  <si>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</si>
  <si>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</si>
  <si>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</si>
  <si>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</si>
  <si>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</si>
  <si>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</si>
  <si>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</si>
  <si>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</si>
  <si>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</si>
  <si>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</si>
  <si>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</si>
  <si>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</si>
  <si>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</si>
  <si>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</si>
  <si>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</si>
  <si>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</si>
  <si>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</si>
  <si>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</si>
  <si>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</si>
  <si>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</si>
  <si>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</si>
  <si>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</si>
  <si>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</si>
  <si>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</si>
  <si>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</si>
  <si>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</si>
  <si>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</si>
  <si>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</si>
  <si>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</si>
  <si>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</si>
  <si>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</si>
  <si>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</si>
  <si>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</si>
  <si>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</si>
  <si>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</si>
  <si>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</si>
  <si>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</si>
  <si>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</si>
  <si>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</si>
  <si>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</si>
  <si>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</si>
  <si>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</si>
  <si>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</si>
  <si>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</si>
  <si>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</si>
  <si>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</si>
  <si>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</si>
  <si>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</si>
  <si>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</si>
  <si>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</si>
  <si>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</si>
  <si>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</si>
  <si>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</si>
  <si>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</si>
  <si>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</si>
  <si>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</si>
  <si>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</si>
  <si>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</si>
  <si>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</si>
  <si>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</si>
  <si>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</si>
  <si>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</si>
  <si>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</si>
  <si>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</si>
  <si>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</si>
  <si>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</si>
  <si>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</si>
  <si>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</si>
  <si>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</si>
  <si>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</si>
  <si>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</si>
  <si>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</si>
  <si>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</si>
  <si>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</si>
  <si>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</si>
  <si>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</si>
  <si>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</si>
  <si>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</si>
  <si>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</si>
  <si>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</si>
  <si>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</si>
  <si>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</si>
  <si>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</si>
  <si>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</si>
  <si>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</si>
  <si>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</si>
  <si>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</si>
  <si>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</si>
  <si>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</si>
  <si>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</si>
  <si>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</si>
  <si>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</si>
  <si>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</si>
  <si>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</si>
  <si>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</si>
  <si>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</si>
  <si>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</si>
  <si>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</si>
  <si>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</si>
  <si>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</si>
  <si>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</si>
  <si>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</si>
  <si>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</si>
  <si>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</si>
  <si>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</si>
  <si>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</si>
  <si>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</si>
  <si>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</si>
  <si>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</si>
  <si>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</si>
  <si>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</si>
  <si>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</si>
  <si>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</si>
  <si>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</si>
  <si>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</si>
  <si>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</si>
  <si>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</si>
  <si>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</si>
  <si>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</si>
  <si>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</si>
  <si>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</si>
  <si>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</si>
  <si>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</si>
  <si>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</si>
  <si>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</si>
  <si>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</si>
  <si>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</si>
  <si>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</si>
  <si>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</si>
  <si>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</si>
  <si>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</si>
  <si>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</si>
  <si>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</si>
  <si>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</si>
  <si>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</si>
  <si>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</si>
  <si>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</si>
  <si>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</si>
  <si>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</si>
  <si>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</si>
  <si>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</si>
  <si>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</si>
  <si>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</si>
  <si>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</si>
  <si>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</si>
  <si>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</si>
  <si>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</si>
  <si>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</si>
  <si>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</si>
  <si>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</si>
  <si>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</si>
  <si>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</si>
  <si>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</si>
  <si>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</si>
  <si>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</si>
  <si>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</si>
  <si>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</si>
  <si>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</si>
  <si>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</si>
  <si>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</si>
  <si>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</si>
  <si>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</si>
  <si>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</si>
  <si>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</si>
  <si>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</si>
  <si>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</si>
  <si>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</si>
  <si>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</si>
  <si>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</si>
  <si>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</si>
  <si>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</si>
  <si>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</si>
  <si>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</si>
  <si>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</si>
  <si>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</si>
  <si>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</si>
  <si>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</si>
  <si>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</si>
  <si>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</si>
  <si>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</si>
  <si>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</si>
  <si>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</si>
  <si>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</si>
  <si>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</si>
  <si>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</si>
  <si>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</si>
  <si>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</si>
  <si>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</si>
  <si>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</si>
  <si>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</si>
  <si>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</si>
  <si>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</si>
  <si>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</si>
  <si>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</si>
  <si>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</si>
  <si>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</si>
  <si>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</si>
  <si>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</si>
  <si>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</si>
  <si>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</si>
  <si>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</si>
  <si>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</si>
  <si>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</si>
  <si>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</si>
  <si>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</si>
  <si>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</si>
  <si>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</si>
  <si>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</si>
  <si>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</si>
  <si>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</si>
  <si>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</si>
  <si>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</si>
  <si>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</si>
  <si>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</si>
  <si>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</si>
  <si>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</si>
  <si>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</si>
  <si>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</si>
  <si>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</si>
  <si>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</si>
  <si>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</si>
  <si>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</si>
  <si>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</si>
  <si>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</si>
  <si>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</si>
  <si>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</si>
  <si>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</si>
  <si>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</si>
  <si>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</si>
  <si>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</si>
  <si>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</si>
  <si>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</si>
  <si>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</si>
  <si>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</si>
  <si>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</si>
  <si>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</si>
  <si>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</si>
  <si>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</si>
  <si>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</si>
  <si>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</si>
  <si>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</si>
  <si>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</si>
  <si>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</si>
  <si>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</si>
  <si>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</si>
  <si>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</si>
  <si>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</si>
  <si>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</si>
  <si>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</si>
  <si>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</si>
  <si>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</si>
  <si>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</si>
  <si>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</si>
  <si>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</si>
  <si>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</si>
  <si>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</si>
  <si>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</si>
  <si>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</si>
  <si>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</si>
  <si>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</si>
  <si>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</si>
  <si>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</si>
  <si>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</si>
  <si>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</si>
  <si>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</si>
  <si>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</si>
  <si>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</si>
  <si>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</si>
  <si>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</si>
  <si>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</si>
  <si>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</si>
  <si>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</si>
  <si>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</si>
  <si>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</si>
  <si>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</si>
  <si>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</si>
  <si>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</si>
  <si>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</si>
  <si>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</si>
  <si>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</si>
  <si>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</si>
  <si>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</si>
  <si>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</si>
  <si>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</si>
  <si>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</si>
  <si>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</si>
  <si>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</si>
  <si>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</si>
  <si>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</si>
  <si>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</si>
  <si>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</si>
  <si>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</si>
  <si>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</si>
  <si>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</si>
  <si>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</si>
  <si>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</si>
  <si>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</si>
  <si>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</si>
  <si>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</si>
  <si>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</si>
  <si>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</si>
  <si>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</si>
  <si>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</si>
  <si>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</si>
  <si>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</si>
  <si>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</si>
  <si>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</si>
  <si>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</si>
  <si>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</si>
  <si>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</si>
  <si>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</si>
  <si>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</si>
  <si>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</si>
  <si>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</si>
  <si>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</si>
  <si>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</si>
  <si>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</si>
  <si>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</si>
  <si>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</si>
  <si>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</si>
  <si>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</si>
  <si>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</si>
  <si>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</si>
  <si>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</si>
  <si>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</si>
  <si>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</si>
  <si>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</si>
  <si>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</si>
  <si>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</si>
  <si>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</si>
  <si>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</si>
  <si>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</si>
  <si>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</si>
  <si>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</si>
  <si>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</si>
  <si>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</si>
  <si>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</si>
  <si>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</si>
  <si>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</si>
  <si>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</si>
  <si>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</si>
  <si>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</si>
  <si>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</si>
  <si>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</si>
  <si>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</si>
  <si>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</si>
  <si>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</si>
  <si>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</si>
  <si>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</si>
  <si>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</si>
  <si>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</si>
  <si>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</si>
  <si>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</si>
  <si>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</si>
  <si>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</si>
  <si>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</si>
  <si>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</si>
  <si>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</si>
  <si>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</si>
  <si>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</si>
  <si>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</si>
  <si>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</si>
  <si>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</si>
  <si>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</si>
  <si>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</si>
  <si>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</si>
  <si>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</si>
  <si>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</si>
  <si>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</si>
  <si>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</si>
  <si>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</si>
  <si>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</si>
  <si>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</si>
  <si>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</si>
  <si>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</si>
  <si>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</si>
  <si>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</si>
  <si>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</si>
  <si>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</si>
  <si>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</si>
  <si>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</si>
  <si>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</si>
  <si>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</si>
  <si>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</si>
  <si>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</si>
  <si>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</si>
  <si>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</si>
  <si>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</si>
  <si>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</si>
  <si>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</si>
  <si>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</si>
  <si>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</si>
  <si>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</si>
  <si>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</si>
  <si>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</si>
  <si>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</si>
  <si>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</si>
  <si>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</si>
  <si>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</si>
  <si>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</si>
  <si>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</si>
  <si>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</si>
  <si>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</si>
  <si>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</si>
  <si>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</si>
  <si>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</si>
  <si>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</si>
  <si>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</si>
  <si>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</si>
  <si>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</si>
  <si>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</si>
  <si>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</si>
  <si>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</si>
  <si>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</si>
  <si>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</si>
  <si>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</si>
  <si>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</si>
  <si>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</si>
  <si>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</si>
  <si>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</si>
  <si>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</si>
  <si>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</si>
  <si>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</si>
  <si>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</si>
  <si>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</si>
  <si>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</si>
  <si>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</si>
  <si>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</si>
  <si>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</si>
  <si>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</si>
  <si>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</si>
  <si>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</si>
  <si>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</si>
  <si>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</si>
  <si>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</si>
  <si>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</si>
  <si>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</si>
  <si>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</si>
  <si>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</si>
  <si>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</si>
  <si>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</si>
  <si>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</si>
  <si>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</si>
  <si>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</si>
  <si>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</si>
  <si>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</si>
  <si>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</si>
  <si>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</si>
  <si>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</si>
  <si>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</si>
  <si>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</si>
  <si>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</si>
  <si>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</si>
  <si>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</si>
  <si>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</si>
  <si>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</si>
  <si>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</si>
  <si>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</si>
  <si>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</si>
  <si>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</si>
  <si>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</si>
  <si>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</si>
  <si>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</si>
  <si>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</si>
  <si>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</si>
  <si>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</si>
  <si>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</si>
  <si>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</si>
  <si>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</si>
  <si>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</si>
  <si>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</si>
  <si>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</si>
  <si>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</si>
  <si>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</si>
  <si>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</si>
  <si>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</si>
  <si>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</si>
  <si>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</si>
  <si>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</si>
  <si>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</si>
  <si>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</si>
  <si>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</si>
  <si>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</si>
  <si>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</si>
  <si>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</si>
  <si>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</si>
  <si>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</si>
  <si>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</si>
  <si>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</si>
  <si>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</si>
  <si>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</si>
  <si>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</si>
  <si>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</si>
  <si>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</si>
  <si>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</si>
  <si>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</si>
  <si>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</si>
  <si>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</si>
  <si>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</si>
  <si>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</si>
  <si>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</si>
  <si>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</si>
  <si>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</si>
  <si>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</si>
  <si>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</si>
  <si>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</si>
  <si>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</si>
  <si>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</si>
  <si>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</si>
  <si>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</si>
  <si>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</si>
  <si>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</si>
  <si>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</si>
  <si>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</si>
  <si>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</si>
  <si>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</si>
  <si>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</si>
  <si>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</si>
  <si>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</si>
  <si>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</si>
  <si>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</si>
  <si>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</si>
  <si>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</si>
  <si>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</si>
  <si>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</si>
  <si>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</si>
  <si>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</si>
  <si>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</si>
  <si>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</si>
  <si>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</si>
  <si>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</si>
  <si>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</si>
  <si>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</si>
  <si>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</si>
  <si>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</si>
  <si>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</si>
  <si>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</si>
  <si>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</si>
  <si>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</si>
  <si>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</si>
  <si>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</si>
  <si>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</si>
  <si>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</si>
  <si>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</si>
  <si>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</si>
  <si>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</si>
  <si>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</si>
  <si>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</si>
  <si>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</si>
  <si>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</si>
  <si>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</si>
  <si>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</si>
  <si>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</si>
  <si>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</si>
  <si>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</si>
  <si>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</si>
  <si>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</si>
  <si>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</si>
  <si>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</si>
  <si>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</si>
  <si>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</si>
  <si>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</si>
  <si>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</si>
  <si>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</si>
  <si>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</si>
  <si>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</si>
  <si>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</si>
  <si>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</si>
  <si>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</si>
  <si>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</si>
  <si>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</si>
  <si>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</si>
  <si>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</si>
  <si>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</si>
  <si>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</si>
  <si>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</si>
  <si>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</si>
  <si>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</si>
  <si>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</si>
  <si>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</si>
  <si>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</si>
  <si>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</si>
  <si>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</si>
  <si>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</si>
  <si>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</si>
  <si>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</si>
  <si>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</si>
  <si>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</si>
  <si>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</si>
  <si>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</si>
  <si>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</si>
  <si>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</si>
  <si>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</si>
  <si>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</si>
  <si>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</si>
  <si>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</si>
  <si>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</si>
  <si>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</si>
  <si>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</si>
  <si>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</si>
  <si>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</si>
  <si>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</si>
  <si>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</si>
  <si>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</si>
  <si>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</si>
  <si>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</si>
  <si>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</si>
  <si>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</si>
  <si>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</si>
  <si>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</si>
  <si>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</si>
  <si>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</si>
  <si>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</si>
  <si>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</si>
  <si>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</si>
  <si>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</si>
  <si>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</si>
  <si>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</si>
  <si>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</si>
  <si>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</si>
  <si>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</si>
  <si>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</si>
  <si>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</si>
  <si>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</si>
  <si>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</si>
  <si>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</si>
  <si>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</si>
  <si>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</si>
  <si>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</si>
  <si>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</si>
  <si>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</si>
  <si>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</si>
  <si>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</si>
  <si>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</si>
  <si>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</si>
  <si>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</si>
  <si>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</si>
  <si>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</si>
  <si>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</si>
  <si>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</si>
  <si>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</si>
  <si>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</si>
  <si>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</si>
  <si>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</si>
  <si>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</si>
  <si>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</si>
  <si>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</si>
  <si>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</si>
  <si>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</si>
  <si>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</si>
  <si>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</si>
  <si>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</si>
  <si>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</si>
  <si>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</si>
  <si>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</si>
  <si>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</si>
  <si>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</si>
  <si>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</si>
  <si>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</si>
  <si>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</si>
  <si>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</si>
  <si>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</si>
  <si>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</si>
  <si>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</si>
  <si>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</si>
  <si>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</si>
  <si>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</si>
  <si>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</si>
  <si>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</si>
  <si>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</si>
  <si>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</si>
  <si>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</si>
  <si>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</si>
  <si>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</si>
  <si>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</si>
  <si>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</si>
  <si>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</si>
  <si>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</si>
  <si>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</si>
  <si>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</si>
  <si>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</si>
  <si>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</si>
  <si>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</si>
  <si>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</si>
  <si>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</si>
  <si>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</si>
  <si>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</si>
  <si>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</si>
  <si>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</si>
  <si>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</si>
  <si>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</si>
  <si>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</si>
  <si>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</si>
  <si>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</si>
  <si>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</si>
  <si>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</si>
  <si>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</si>
  <si>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</si>
  <si>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</si>
  <si>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</si>
  <si>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</si>
  <si>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</si>
  <si>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</si>
  <si>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</si>
  <si>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</si>
  <si>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</si>
  <si>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</si>
  <si>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</si>
  <si>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</si>
  <si>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</si>
  <si>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</si>
  <si>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</si>
  <si>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</si>
  <si>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</si>
  <si>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</si>
  <si>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</si>
  <si>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</si>
  <si>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</si>
  <si>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</si>
  <si>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</si>
  <si>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</si>
  <si>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</si>
  <si>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</si>
  <si>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</si>
  <si>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</si>
  <si>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</si>
  <si>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</si>
  <si>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</si>
  <si>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</si>
  <si>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</si>
  <si>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</si>
  <si>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</si>
  <si>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</si>
  <si>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</si>
  <si>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</si>
  <si>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</si>
  <si>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</si>
  <si>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</si>
  <si>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</si>
  <si>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</si>
  <si>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</si>
  <si>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</si>
  <si>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</si>
  <si>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</si>
  <si>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</si>
  <si>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</si>
  <si>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</si>
  <si>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</si>
  <si>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</si>
  <si>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</si>
  <si>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</si>
  <si>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</si>
  <si>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</si>
  <si>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</si>
  <si>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</si>
  <si>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</si>
  <si>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</si>
  <si>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</si>
  <si>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</si>
  <si>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</si>
  <si>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</si>
  <si>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</si>
  <si>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</si>
  <si>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</si>
  <si>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</si>
  <si>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</si>
  <si>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</si>
  <si>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</si>
  <si>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</si>
  <si>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</si>
  <si>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</si>
  <si>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</si>
  <si>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</si>
  <si>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</si>
  <si>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</si>
  <si>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</si>
  <si>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</si>
  <si>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</si>
  <si>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</si>
  <si>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</si>
  <si>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</si>
  <si>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</si>
  <si>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</si>
  <si>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</si>
  <si>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</si>
  <si>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</si>
  <si>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</si>
  <si>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</si>
  <si>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</si>
  <si>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</si>
  <si>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</si>
  <si>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</si>
  <si>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</si>
  <si>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</si>
  <si>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</si>
  <si>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</si>
  <si>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</si>
  <si>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</si>
  <si>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</si>
  <si>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</si>
  <si>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</si>
  <si>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</si>
  <si>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</si>
  <si>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</si>
  <si>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</si>
  <si>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</si>
  <si>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</si>
  <si>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</si>
  <si>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</si>
  <si>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</si>
  <si>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</si>
  <si>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</si>
  <si>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</si>
  <si>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</si>
  <si>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</si>
  <si>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</si>
  <si>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</si>
  <si>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</si>
  <si>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</si>
  <si>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</si>
  <si>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</si>
  <si>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</si>
  <si>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</si>
  <si>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</si>
  <si>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</si>
  <si>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</si>
  <si>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</si>
  <si>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</si>
  <si>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</si>
  <si>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</si>
  <si>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</si>
  <si>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</si>
  <si>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</si>
  <si>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</si>
  <si>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</si>
  <si>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</si>
  <si>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</si>
  <si>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</si>
  <si>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</si>
  <si>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</si>
  <si>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</si>
  <si>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</si>
  <si>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</si>
  <si>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</si>
  <si>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</si>
  <si>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</si>
  <si>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</si>
  <si>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</si>
  <si>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</si>
  <si>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</si>
  <si>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</si>
  <si>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</si>
  <si>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</si>
  <si>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</si>
  <si>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</si>
  <si>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</si>
  <si>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</si>
  <si>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</si>
  <si>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</si>
  <si>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</si>
  <si>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</si>
  <si>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</si>
  <si>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</si>
  <si>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</si>
  <si>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</si>
  <si>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</si>
  <si>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</si>
  <si>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</si>
  <si>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</si>
  <si>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</si>
  <si>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</si>
  <si>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</si>
  <si>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</si>
  <si>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</si>
  <si>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</si>
  <si>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</si>
  <si>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</si>
  <si>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</si>
  <si>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</si>
  <si>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</si>
  <si>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</si>
  <si>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</si>
  <si>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</si>
  <si>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</si>
  <si>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</si>
  <si>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</si>
  <si>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</si>
  <si>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</si>
  <si>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</si>
  <si>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</si>
  <si>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</si>
  <si>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</si>
  <si>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</si>
  <si>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</si>
  <si>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</si>
  <si>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</si>
  <si>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</si>
  <si>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</si>
  <si>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</si>
  <si>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</si>
  <si>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</si>
  <si>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</si>
  <si>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</si>
  <si>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</si>
  <si>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</si>
  <si>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</si>
  <si>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</si>
  <si>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</si>
  <si>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</si>
  <si>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</si>
  <si>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</si>
  <si>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</si>
  <si>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</si>
  <si>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</si>
  <si>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</si>
  <si>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</si>
  <si>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</si>
  <si>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</si>
  <si>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</si>
  <si>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</si>
  <si>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</si>
  <si>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</si>
  <si>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</si>
  <si>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</si>
  <si>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</si>
  <si>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</si>
  <si>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</si>
  <si>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</si>
  <si>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</si>
  <si>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</si>
  <si>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</si>
  <si>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</si>
  <si>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</si>
  <si>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</si>
  <si>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</si>
  <si>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</si>
  <si>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</si>
  <si>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</si>
  <si>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</si>
  <si>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</si>
  <si>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</si>
  <si>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</si>
  <si>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</si>
  <si>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</si>
  <si>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</si>
  <si>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</si>
  <si>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</si>
  <si>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</si>
  <si>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</si>
  <si>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</si>
  <si>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</si>
  <si>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</si>
  <si>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</si>
  <si>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</si>
  <si>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</si>
  <si>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</si>
  <si>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</si>
  <si>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</si>
  <si>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</si>
  <si>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</si>
  <si>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</si>
  <si>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</si>
  <si>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</si>
  <si>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</si>
  <si>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</si>
  <si>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</si>
  <si>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</si>
  <si>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</si>
  <si>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</si>
  <si>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</si>
  <si>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</si>
  <si>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</si>
  <si>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</si>
  <si>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</si>
  <si>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</si>
  <si>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</si>
  <si>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</si>
  <si>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</si>
  <si>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</si>
  <si>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</si>
  <si>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</si>
  <si>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</si>
  <si>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</si>
  <si>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</si>
  <si>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</si>
  <si>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</si>
  <si>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</si>
  <si>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</si>
  <si>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</si>
  <si>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</si>
  <si>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</si>
  <si>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</si>
  <si>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</si>
  <si>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</si>
  <si>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</si>
  <si>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</si>
  <si>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</si>
  <si>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</si>
  <si>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</si>
  <si>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</si>
  <si>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</si>
  <si>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</si>
  <si>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</si>
  <si>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</si>
  <si>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</si>
  <si>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</si>
  <si>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</si>
  <si>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</si>
  <si>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</si>
  <si>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</si>
  <si>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</si>
  <si>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</si>
  <si>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</si>
  <si>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</si>
  <si>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</si>
  <si>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</si>
  <si>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</si>
  <si>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</si>
  <si>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</si>
  <si>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</si>
  <si>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</si>
  <si>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</si>
  <si>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</si>
  <si>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</si>
  <si>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</si>
  <si>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</si>
  <si>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</si>
  <si>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</si>
  <si>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</si>
  <si>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</si>
  <si>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</si>
  <si>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</si>
  <si>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</si>
  <si>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</si>
  <si>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</si>
  <si>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</si>
  <si>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</si>
  <si>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</si>
  <si>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</si>
  <si>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</si>
  <si>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</si>
  <si>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</si>
  <si>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</si>
  <si>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</si>
  <si>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</si>
  <si>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</si>
  <si>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</si>
  <si>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</si>
  <si>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</si>
  <si>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</si>
  <si>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</si>
  <si>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</si>
  <si>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</si>
  <si>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</si>
  <si>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</si>
  <si>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</si>
  <si>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</si>
  <si>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</si>
  <si>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</si>
  <si>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</si>
  <si>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</si>
  <si>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</si>
  <si>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</si>
  <si>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</si>
  <si>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</si>
  <si>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</si>
  <si>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</si>
  <si>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</si>
  <si>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</si>
  <si>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</si>
  <si>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</si>
  <si>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</si>
  <si>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</si>
  <si>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</si>
  <si>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</si>
  <si>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</si>
  <si>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</si>
  <si>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</si>
  <si>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</si>
  <si>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</si>
  <si>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</si>
  <si>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</si>
  <si>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</si>
  <si>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</si>
  <si>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</si>
  <si>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</si>
  <si>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</si>
  <si>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</si>
  <si>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</si>
  <si>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</si>
  <si>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</si>
  <si>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</si>
  <si>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</si>
  <si>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</si>
  <si>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</si>
  <si>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</si>
  <si>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</si>
  <si>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</si>
  <si>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</si>
  <si>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</si>
  <si>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</si>
  <si>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</si>
  <si>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</si>
  <si>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</si>
  <si>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</si>
  <si>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</si>
  <si>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</si>
  <si>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</si>
  <si>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</si>
  <si>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</si>
  <si>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</si>
  <si>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</si>
  <si>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</si>
  <si>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</si>
  <si>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</si>
  <si>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</si>
  <si>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</si>
  <si>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</si>
  <si>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</si>
  <si>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</si>
  <si>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</si>
  <si>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</si>
  <si>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</si>
  <si>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</si>
  <si>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</si>
  <si>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</si>
  <si>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</si>
  <si>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</si>
  <si>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</si>
  <si>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</si>
  <si>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</si>
  <si>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</si>
  <si>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</si>
  <si>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</si>
  <si>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</si>
  <si>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</si>
  <si>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</si>
  <si>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</si>
  <si>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</si>
  <si>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</si>
  <si>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</si>
  <si>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</si>
  <si>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</si>
  <si>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</si>
  <si>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</si>
  <si>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</si>
  <si>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</si>
  <si>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</si>
  <si>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</si>
  <si>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</si>
  <si>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</si>
  <si>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</si>
  <si>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</si>
  <si>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</si>
  <si>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</si>
  <si>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</si>
  <si>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</si>
  <si>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</si>
  <si>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</si>
  <si>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</si>
  <si>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</si>
  <si>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</si>
  <si>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</si>
  <si>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</si>
  <si>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</si>
  <si>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</si>
  <si>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</si>
  <si>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</si>
  <si>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</si>
  <si>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</si>
  <si>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</si>
  <si>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</si>
  <si>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</si>
  <si>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</si>
  <si>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</si>
  <si>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</si>
  <si>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</si>
  <si>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</si>
  <si>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</si>
  <si>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</si>
  <si>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</si>
  <si>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</si>
  <si>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</si>
  <si>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</si>
  <si>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</si>
  <si>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</si>
  <si>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</si>
  <si>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</si>
  <si>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</si>
  <si>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</si>
  <si>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</si>
  <si>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</si>
  <si>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</si>
  <si>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</si>
  <si>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</si>
  <si>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</si>
  <si>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</si>
  <si>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</si>
  <si>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</si>
  <si>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</si>
  <si>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</si>
  <si>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</si>
  <si>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</si>
  <si>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</si>
  <si>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</si>
  <si>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</si>
  <si>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</si>
  <si>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</si>
  <si>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</si>
  <si>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</si>
  <si>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</si>
  <si>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</si>
  <si>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</si>
  <si>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</si>
  <si>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</si>
  <si>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</si>
  <si>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</si>
  <si>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</si>
  <si>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</si>
  <si>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</si>
  <si>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</si>
  <si>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</si>
  <si>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</si>
  <si>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</si>
  <si>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</si>
  <si>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</si>
  <si>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</si>
  <si>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</si>
  <si>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</si>
  <si>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</si>
  <si>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</si>
  <si>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</si>
  <si>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</si>
  <si>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</si>
  <si>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</si>
  <si>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</si>
  <si>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</si>
  <si>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</si>
  <si>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</si>
  <si>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</si>
  <si>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</si>
  <si>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</si>
  <si>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</si>
  <si>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</si>
  <si>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</si>
  <si>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</si>
  <si>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</si>
  <si>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</si>
  <si>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</si>
  <si>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</si>
  <si>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</si>
  <si>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</si>
  <si>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</si>
  <si>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</si>
  <si>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</si>
  <si>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</si>
  <si>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</si>
  <si>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</si>
  <si>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</si>
  <si>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</si>
  <si>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</si>
  <si>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</si>
  <si>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</si>
  <si>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</si>
  <si>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</si>
  <si>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</si>
  <si>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</si>
  <si>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</si>
  <si>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</si>
  <si>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</si>
  <si>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</si>
  <si>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</si>
  <si>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</si>
  <si>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</si>
  <si>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</si>
  <si>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</si>
  <si>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</si>
  <si>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</si>
  <si>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</si>
  <si>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</si>
  <si>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</si>
  <si>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</si>
  <si>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</si>
  <si>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</si>
  <si>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</si>
  <si>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</si>
  <si>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</si>
  <si>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</si>
  <si>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</si>
  <si>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</si>
  <si>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</si>
  <si>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</si>
  <si>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</si>
  <si>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</si>
  <si>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</si>
  <si>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</si>
  <si>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</si>
  <si>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</si>
  <si>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</si>
  <si>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</si>
  <si>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</si>
  <si>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</si>
  <si>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</si>
  <si>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</si>
  <si>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</si>
  <si>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</si>
  <si>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</si>
  <si>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</si>
  <si>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</si>
  <si>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</si>
  <si>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</si>
  <si>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</si>
  <si>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</si>
  <si>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</si>
  <si>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</si>
  <si>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</si>
  <si>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</si>
  <si>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</si>
  <si>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</si>
  <si>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</si>
  <si>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</si>
  <si>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</si>
  <si>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</si>
  <si>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</si>
  <si>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</si>
  <si>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</si>
  <si>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</si>
  <si>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</si>
  <si>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</si>
  <si>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</si>
  <si>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</si>
  <si>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</si>
  <si>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</si>
  <si>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</si>
  <si>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</si>
  <si>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</si>
  <si>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</si>
  <si>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</si>
  <si>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</si>
  <si>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</si>
  <si>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</si>
  <si>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</si>
  <si>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</si>
  <si>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</si>
  <si>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</si>
  <si>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</si>
  <si>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</si>
  <si>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</si>
  <si>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</si>
  <si>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</si>
  <si>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</si>
  <si>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</si>
  <si>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</si>
  <si>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</si>
  <si>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</si>
  <si>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</si>
  <si>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</si>
  <si>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</si>
  <si>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</si>
  <si>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</si>
  <si>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</si>
  <si>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</si>
  <si>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</si>
  <si>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</si>
  <si>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</si>
  <si>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</si>
  <si>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</si>
  <si>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</si>
  <si>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</si>
  <si>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</si>
  <si>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</si>
  <si>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</si>
  <si>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</si>
  <si>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</si>
  <si>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</si>
  <si>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</si>
  <si>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</si>
  <si>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</si>
  <si>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</si>
  <si>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</si>
  <si>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</si>
  <si>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</si>
  <si>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</si>
  <si>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</si>
  <si>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</si>
  <si>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</si>
  <si>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</si>
  <si>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</si>
  <si>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</si>
  <si>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</si>
  <si>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</si>
  <si>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</si>
  <si>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</si>
  <si>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</si>
  <si>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</si>
  <si>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</si>
  <si>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</si>
  <si>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</si>
  <si>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</si>
  <si>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</si>
  <si>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</si>
  <si>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</si>
  <si>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</si>
  <si>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</si>
  <si>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</si>
  <si>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</si>
  <si>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</si>
  <si>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</si>
  <si>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</si>
  <si>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</si>
  <si>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</si>
  <si>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</si>
  <si>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</si>
  <si>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</si>
  <si>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</si>
  <si>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</si>
  <si>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</si>
  <si>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</si>
  <si>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</si>
  <si>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</si>
  <si>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</si>
  <si>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</si>
  <si>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</si>
  <si>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</si>
  <si>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</si>
  <si>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</si>
  <si>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</si>
  <si>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</si>
  <si>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</si>
  <si>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</si>
  <si>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</si>
  <si>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</si>
  <si>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</si>
  <si>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</si>
  <si>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</si>
  <si>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</si>
  <si>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</si>
  <si>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</si>
  <si>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</si>
  <si>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</si>
  <si>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</si>
  <si>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</si>
  <si>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</si>
  <si>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</si>
  <si>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</si>
  <si>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</si>
  <si>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</si>
  <si>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</si>
  <si>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</si>
  <si>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</si>
  <si>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</si>
  <si>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</si>
  <si>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</si>
  <si>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</si>
  <si>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</si>
  <si>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</si>
  <si>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</si>
  <si>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</si>
  <si>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</si>
  <si>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</si>
  <si>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</si>
  <si>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</si>
  <si>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</si>
  <si>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</si>
  <si>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</si>
  <si>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</si>
  <si>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</si>
  <si>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</si>
  <si>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</si>
  <si>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</si>
  <si>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</si>
  <si>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</si>
  <si>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</si>
  <si>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</si>
  <si>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</si>
  <si>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</si>
  <si>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</si>
  <si>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</si>
  <si>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</si>
  <si>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</si>
  <si>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</si>
  <si>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</si>
  <si>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</si>
  <si>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</si>
  <si>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</si>
  <si>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</si>
  <si>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</si>
  <si>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</si>
  <si>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</si>
  <si>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</si>
  <si>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</si>
  <si>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</si>
  <si>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</si>
  <si>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</si>
  <si>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</si>
  <si>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</si>
  <si>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</si>
  <si>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</si>
  <si>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</si>
  <si>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</si>
  <si>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</si>
  <si>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</si>
  <si>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</si>
  <si>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</si>
  <si>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</si>
  <si>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</si>
  <si>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</si>
  <si>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</si>
  <si>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</si>
  <si>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</si>
  <si>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</si>
  <si>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</si>
  <si>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</si>
  <si>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</si>
  <si>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</si>
  <si>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</si>
  <si>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</si>
  <si>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</si>
  <si>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</si>
  <si>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</si>
  <si>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</si>
  <si>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</si>
  <si>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</si>
  <si>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</si>
  <si>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</si>
  <si>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</si>
  <si>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</si>
  <si>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</si>
  <si>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</si>
  <si>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</si>
  <si>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</si>
  <si>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</si>
  <si>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</si>
  <si>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</si>
  <si>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</si>
  <si>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</si>
  <si>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</si>
  <si>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</si>
  <si>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</si>
  <si>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</si>
  <si>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</si>
  <si>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</si>
  <si>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</si>
  <si>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</si>
  <si>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</si>
  <si>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</si>
  <si>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</si>
  <si>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</si>
  <si>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</si>
  <si>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</si>
  <si>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</si>
  <si>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</si>
  <si>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</si>
  <si>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</si>
  <si>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</si>
  <si>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</si>
  <si>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</si>
  <si>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</si>
  <si>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</si>
  <si>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</si>
  <si>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</si>
  <si>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</si>
  <si>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</si>
  <si>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</si>
  <si>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</si>
  <si>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</si>
  <si>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</si>
  <si>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</si>
  <si>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</si>
  <si>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</si>
  <si>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</si>
  <si>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</si>
  <si>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</si>
  <si>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</si>
  <si>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</si>
  <si>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</si>
  <si>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</si>
  <si>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</si>
  <si>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</si>
  <si>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</si>
  <si>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</si>
  <si>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</si>
  <si>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</si>
  <si>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</si>
  <si>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</si>
  <si>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</si>
  <si>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</si>
  <si>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</si>
  <si>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</si>
  <si>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</si>
  <si>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</si>
  <si>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</si>
  <si>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</si>
  <si>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</si>
  <si>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</si>
  <si>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</si>
  <si>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</si>
  <si>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</si>
  <si>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</si>
  <si>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</si>
  <si>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</si>
  <si>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</si>
  <si>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</si>
  <si>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</si>
  <si>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</si>
  <si>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</si>
  <si>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</si>
  <si>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</si>
  <si>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</si>
  <si>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</si>
  <si>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</si>
  <si>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</si>
  <si>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</si>
  <si>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</si>
  <si>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</si>
  <si>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</si>
  <si>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</si>
  <si>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</si>
  <si>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</si>
  <si>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</si>
  <si>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</si>
  <si>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</si>
  <si>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</si>
  <si>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</si>
  <si>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</si>
  <si>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</si>
  <si>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</si>
  <si>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</si>
  <si>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</si>
  <si>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</si>
  <si>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</si>
  <si>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</si>
  <si>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</si>
  <si>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</si>
  <si>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</si>
  <si>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</si>
  <si>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</si>
  <si>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</si>
  <si>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</si>
  <si>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</si>
  <si>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</si>
  <si>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</si>
  <si>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</si>
  <si>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</si>
  <si>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</si>
  <si>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</si>
  <si>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</si>
  <si>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</si>
  <si>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</si>
  <si>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</si>
  <si>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</si>
  <si>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</si>
  <si>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</si>
  <si>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</si>
  <si>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</si>
  <si>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</si>
  <si>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</si>
  <si>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</si>
  <si>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</si>
  <si>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</si>
  <si>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</si>
  <si>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</si>
  <si>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</si>
  <si>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</si>
  <si>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</si>
  <si>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</si>
  <si>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</si>
  <si>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</si>
  <si>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</si>
  <si>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</si>
  <si>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</si>
  <si>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</si>
  <si>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</si>
  <si>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</si>
  <si>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</si>
  <si>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</si>
  <si>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</si>
  <si>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</si>
  <si>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</si>
  <si>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</si>
  <si>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</si>
  <si>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</si>
  <si>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</si>
  <si>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</si>
  <si>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</si>
  <si>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</si>
  <si>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</si>
  <si>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</si>
  <si>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</si>
  <si>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</si>
  <si>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</si>
  <si>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</si>
  <si>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</si>
  <si>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</si>
  <si>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</si>
  <si>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</si>
  <si>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</si>
  <si>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</si>
  <si>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</si>
  <si>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</si>
  <si>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</si>
  <si>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</si>
  <si>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</si>
  <si>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</si>
  <si>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</si>
  <si>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</si>
  <si>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</si>
  <si>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</si>
  <si>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</si>
  <si>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</si>
  <si>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</si>
  <si>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</si>
  <si>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</si>
  <si>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</si>
  <si>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</si>
  <si>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</si>
  <si>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</si>
  <si>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</si>
  <si>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</si>
  <si>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</si>
  <si>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</si>
  <si>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</si>
  <si>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</si>
  <si>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</si>
  <si>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</si>
  <si>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</si>
  <si>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</si>
  <si>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</si>
  <si>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</si>
  <si>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</si>
  <si>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</si>
  <si>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</si>
  <si>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</si>
  <si>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</si>
  <si>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</si>
  <si>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</si>
  <si>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</si>
  <si>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</si>
  <si>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</si>
  <si>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</si>
  <si>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</si>
  <si>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</si>
  <si>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</si>
  <si>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</si>
  <si>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</si>
  <si>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</si>
  <si>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</si>
  <si>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</si>
  <si>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</si>
  <si>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</si>
  <si>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</si>
  <si>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</si>
  <si>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</si>
  <si>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</si>
  <si>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</si>
  <si>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</si>
  <si>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</si>
  <si>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</si>
  <si>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</si>
  <si>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</si>
  <si>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</si>
  <si>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</si>
  <si>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</si>
  <si>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</si>
  <si>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</si>
  <si>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</si>
  <si>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</si>
  <si>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</si>
  <si>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</si>
  <si>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</si>
  <si>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</si>
  <si>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</si>
  <si>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</si>
  <si>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</si>
  <si>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</si>
  <si>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</si>
  <si>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</si>
  <si>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</si>
  <si>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</si>
  <si>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</si>
  <si>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</si>
  <si>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</si>
  <si>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</si>
  <si>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</si>
  <si>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</si>
  <si>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</si>
  <si>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</si>
  <si>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</si>
  <si>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</si>
  <si>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</si>
  <si>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</si>
  <si>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</si>
  <si>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</si>
  <si>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</si>
  <si>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</si>
  <si>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</si>
  <si>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</si>
  <si>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</si>
  <si>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</si>
  <si>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</si>
  <si>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</si>
  <si>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</si>
  <si>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</si>
  <si>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</si>
  <si>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</si>
  <si>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</si>
  <si>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</si>
  <si>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</si>
  <si>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</si>
  <si>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</si>
  <si>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</si>
  <si>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</si>
  <si>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</si>
  <si>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</si>
  <si>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</si>
  <si>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</si>
  <si>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</si>
  <si>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</si>
  <si>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</si>
  <si>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</si>
  <si>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</si>
  <si>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</si>
  <si>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</si>
  <si>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</si>
  <si>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</si>
  <si>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</si>
  <si>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</si>
  <si>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</si>
  <si>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</si>
  <si>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</si>
  <si>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</si>
  <si>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</si>
  <si>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</si>
  <si>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</si>
  <si>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</si>
  <si>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</si>
  <si>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</si>
  <si>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</si>
  <si>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</si>
  <si>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</si>
  <si>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</si>
  <si>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</si>
  <si>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</si>
  <si>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</si>
  <si>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</si>
  <si>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</si>
  <si>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</si>
  <si>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</si>
  <si>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</si>
  <si>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</si>
  <si>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</si>
  <si>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</si>
  <si>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</si>
  <si>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</si>
  <si>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</si>
  <si>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</si>
  <si>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</si>
  <si>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</si>
  <si>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</si>
  <si>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</si>
  <si>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</si>
  <si>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</si>
  <si>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</si>
  <si>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</si>
  <si>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</si>
  <si>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</si>
  <si>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</si>
  <si>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</si>
  <si>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</si>
  <si>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</si>
  <si>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</si>
  <si>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</si>
  <si>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</si>
  <si>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</si>
  <si>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</si>
  <si>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</si>
  <si>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</si>
  <si>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</si>
  <si>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</si>
  <si>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</si>
  <si>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</si>
  <si>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</si>
  <si>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</si>
  <si>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</si>
  <si>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</si>
  <si>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</si>
  <si>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</si>
  <si>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</si>
  <si>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</si>
  <si>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</si>
  <si>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</si>
  <si>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</si>
  <si>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</si>
  <si>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</si>
  <si>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</si>
  <si>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</si>
  <si>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</si>
  <si>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</si>
  <si>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</si>
  <si>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</si>
  <si>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</si>
  <si>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</si>
  <si>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</si>
  <si>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</si>
  <si>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</si>
  <si>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</si>
  <si>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</si>
  <si>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</si>
  <si>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</si>
  <si>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</si>
  <si>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</si>
  <si>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</si>
  <si>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</si>
  <si>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</si>
  <si>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</si>
  <si>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</si>
  <si>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</si>
  <si>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</si>
  <si>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</si>
  <si>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</si>
  <si>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</si>
  <si>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</si>
  <si>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</si>
  <si>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</si>
  <si>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</si>
  <si>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</si>
  <si>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</si>
  <si>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</si>
  <si>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</si>
  <si>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</si>
  <si>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</si>
  <si>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</si>
  <si>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</si>
  <si>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</si>
  <si>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</si>
  <si>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</si>
  <si>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</si>
  <si>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</si>
  <si>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</si>
  <si>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</si>
  <si>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</si>
  <si>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</si>
  <si>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</si>
  <si>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</si>
  <si>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</si>
  <si>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</si>
  <si>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</si>
  <si>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</si>
  <si>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</si>
  <si>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</si>
  <si>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</si>
  <si>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</si>
  <si>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</si>
  <si>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</si>
  <si>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</si>
  <si>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</si>
  <si>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</si>
  <si>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</si>
  <si>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</si>
  <si>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</si>
  <si>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</si>
  <si>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</si>
  <si>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</si>
  <si>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</si>
  <si>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</si>
  <si>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</si>
  <si>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</si>
  <si>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</si>
  <si>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</si>
  <si>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</si>
  <si>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</si>
  <si>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</si>
  <si>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</si>
  <si>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</si>
  <si>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</si>
  <si>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</si>
  <si>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</si>
  <si>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</si>
  <si>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</si>
  <si>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</si>
  <si>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</si>
  <si>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</si>
  <si>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</si>
  <si>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</si>
  <si>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</si>
  <si>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</si>
  <si>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</si>
  <si>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</si>
  <si>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</si>
  <si>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</si>
  <si>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</si>
  <si>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</si>
  <si>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</si>
  <si>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</si>
  <si>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</si>
  <si>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</si>
  <si>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</si>
  <si>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</si>
  <si>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</si>
  <si>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</si>
  <si>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</si>
  <si>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</si>
  <si>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</si>
  <si>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</si>
  <si>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</si>
  <si>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</si>
  <si>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</si>
  <si>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</si>
  <si>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</si>
  <si>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</si>
  <si>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</si>
  <si>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</si>
  <si>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</si>
  <si>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</si>
  <si>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</si>
  <si>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</si>
  <si>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</si>
  <si>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</si>
  <si>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</si>
  <si>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</si>
  <si>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</si>
  <si>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</si>
  <si>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</si>
  <si>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</si>
  <si>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</si>
  <si>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</si>
  <si>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</si>
  <si>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</si>
  <si>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</si>
  <si>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</si>
  <si>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</si>
  <si>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</si>
  <si>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</si>
  <si>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</si>
  <si>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</si>
  <si>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</si>
  <si>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</si>
  <si>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</si>
  <si>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</si>
  <si>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</si>
  <si>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</si>
  <si>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</si>
  <si>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</si>
  <si>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</si>
  <si>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</si>
  <si>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</si>
  <si>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</si>
  <si>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</si>
  <si>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</si>
  <si>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</si>
  <si>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</si>
  <si>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</si>
  <si>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</si>
  <si>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</si>
  <si>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</si>
  <si>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</si>
  <si>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</si>
  <si>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</si>
  <si>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</si>
  <si>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</si>
  <si>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</si>
  <si>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</si>
  <si>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</si>
  <si>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</si>
  <si>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</si>
  <si>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</si>
  <si>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</si>
  <si>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</si>
  <si>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</si>
  <si>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</si>
  <si>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</si>
  <si>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</si>
  <si>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</si>
  <si>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</si>
  <si>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</si>
  <si>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</si>
  <si>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</si>
  <si>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</si>
  <si>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</si>
  <si>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</si>
  <si>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</si>
  <si>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</si>
  <si>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</si>
  <si>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</si>
  <si>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</si>
  <si>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</si>
  <si>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</si>
  <si>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</si>
  <si>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</si>
  <si>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</si>
  <si>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</si>
  <si>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</si>
  <si>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</si>
  <si>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</si>
  <si>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</si>
  <si>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</si>
  <si>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</si>
  <si>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</si>
  <si>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</si>
  <si>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</si>
  <si>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</si>
  <si>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</si>
  <si>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</si>
  <si>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</si>
  <si>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</si>
  <si>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</si>
  <si>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</si>
  <si>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</si>
  <si>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</si>
  <si>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</si>
  <si>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</si>
  <si>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</si>
  <si>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</si>
  <si>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</si>
  <si>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</si>
  <si>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</si>
  <si>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</si>
  <si>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</si>
  <si>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</si>
  <si>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</si>
  <si>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</si>
  <si>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</si>
  <si>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</si>
  <si>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</si>
  <si>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</si>
  <si>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</si>
  <si>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</si>
  <si>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</si>
  <si>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</si>
  <si>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</si>
  <si>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</si>
  <si>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</si>
  <si>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</si>
  <si>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</si>
  <si>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</si>
  <si>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</si>
  <si>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</si>
  <si>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</si>
  <si>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</si>
  <si>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</si>
  <si>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</si>
  <si>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</si>
  <si>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</si>
  <si>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</si>
  <si>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</si>
  <si>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</si>
  <si>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</si>
  <si>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</si>
  <si>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</si>
  <si>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</si>
  <si>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</si>
  <si>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</si>
  <si>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</si>
  <si>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</si>
  <si>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</si>
  <si>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</si>
  <si>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</si>
  <si>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</si>
  <si>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</si>
  <si>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</si>
  <si>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</si>
  <si>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</si>
  <si>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</si>
  <si>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</si>
  <si>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</si>
  <si>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</si>
  <si>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</si>
  <si>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</si>
  <si>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</si>
  <si>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</si>
  <si>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</si>
  <si>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</si>
  <si>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</si>
  <si>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</si>
  <si>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</si>
  <si>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</si>
  <si>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</si>
  <si>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</si>
  <si>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</si>
  <si>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</si>
  <si>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</si>
  <si>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</si>
  <si>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</si>
  <si>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</si>
  <si>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</si>
  <si>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</si>
  <si>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</si>
  <si>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</si>
  <si>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</si>
  <si>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</si>
  <si>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</si>
  <si>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</si>
  <si>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</si>
  <si>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</si>
  <si>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</si>
  <si>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</si>
  <si>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</si>
  <si>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</si>
  <si>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</si>
  <si>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</si>
  <si>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</si>
  <si>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</si>
  <si>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</si>
  <si>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</si>
  <si>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</si>
  <si>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</si>
  <si>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</si>
  <si>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</si>
  <si>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</si>
  <si>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</si>
  <si>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</si>
  <si>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</si>
  <si>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</si>
  <si>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</si>
  <si>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</si>
  <si>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</si>
  <si>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</si>
  <si>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</si>
  <si>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</si>
  <si>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</si>
  <si>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</si>
  <si>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</si>
  <si>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</si>
  <si>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</si>
  <si>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</si>
  <si>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</si>
  <si>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</si>
  <si>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</si>
  <si>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</si>
  <si>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</si>
  <si>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</si>
  <si>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</si>
  <si>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</si>
  <si>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</si>
  <si>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</si>
  <si>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</si>
  <si>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</si>
  <si>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</si>
  <si>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</si>
  <si>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</si>
  <si>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</si>
  <si>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</si>
  <si>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</si>
  <si>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</si>
  <si>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</si>
  <si>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</si>
  <si>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</si>
  <si>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</si>
  <si>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</si>
  <si>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</si>
  <si>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</si>
  <si>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</si>
  <si>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</si>
  <si>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</si>
  <si>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</si>
  <si>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</si>
  <si>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</si>
  <si>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</si>
  <si>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</si>
  <si>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</si>
  <si>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</si>
  <si>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</si>
  <si>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</si>
  <si>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</si>
  <si>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</si>
  <si>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</si>
  <si>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</si>
  <si>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</si>
  <si>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</si>
  <si>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</si>
  <si>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</si>
  <si>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</si>
  <si>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</si>
  <si>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</si>
  <si>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</si>
  <si>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</si>
  <si>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</si>
  <si>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</si>
  <si>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</si>
  <si>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</si>
  <si>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</si>
  <si>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</si>
  <si>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</si>
  <si>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</si>
  <si>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</si>
  <si>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</si>
  <si>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</si>
  <si>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</si>
  <si>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</si>
  <si>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</si>
  <si>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</si>
  <si>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</si>
  <si>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</si>
  <si>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</si>
  <si>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</si>
  <si>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</si>
  <si>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</si>
  <si>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</si>
  <si>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</si>
  <si>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</si>
  <si>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</si>
  <si>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</si>
  <si>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</si>
  <si>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</si>
  <si>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</si>
  <si>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</si>
  <si>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</si>
  <si>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</si>
  <si>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</si>
  <si>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</si>
  <si>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</si>
  <si>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</si>
  <si>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</si>
  <si>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</si>
  <si>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</si>
  <si>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</si>
  <si>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</si>
  <si>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</si>
  <si>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</si>
  <si>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</si>
  <si>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</si>
  <si>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</si>
  <si>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</si>
  <si>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</si>
  <si>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</si>
  <si>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</si>
  <si>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</si>
  <si>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</si>
  <si>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</si>
  <si>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</si>
  <si>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</si>
  <si>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</si>
  <si>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</si>
  <si>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</si>
  <si>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</si>
  <si>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</si>
  <si>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</si>
  <si>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</si>
  <si>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</si>
  <si>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</si>
  <si>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</si>
  <si>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</si>
  <si>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</si>
  <si>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</si>
  <si>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</si>
  <si>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</si>
  <si>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</si>
  <si>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</si>
  <si>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</si>
  <si>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</si>
  <si>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</si>
  <si>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</si>
  <si>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</si>
  <si>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</si>
  <si>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</si>
  <si>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</si>
  <si>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</si>
  <si>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</si>
  <si>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</si>
  <si>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</si>
  <si>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</si>
  <si>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</si>
  <si>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</si>
  <si>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</si>
  <si>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</si>
  <si>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</si>
  <si>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</si>
  <si>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</si>
  <si>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</si>
  <si>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</si>
  <si>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</si>
  <si>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</si>
  <si>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</si>
  <si>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</si>
  <si>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</si>
  <si>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</si>
  <si>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</si>
  <si>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</si>
  <si>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</si>
  <si>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</si>
  <si>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</si>
  <si>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</si>
  <si>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</si>
  <si>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</si>
  <si>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</si>
  <si>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</si>
  <si>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</si>
  <si>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</si>
  <si>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</si>
  <si>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</si>
  <si>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</si>
  <si>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</si>
  <si>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</si>
  <si>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</si>
  <si>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</si>
  <si>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</si>
  <si>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</si>
  <si>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</si>
  <si>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</si>
  <si>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</si>
  <si>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</si>
  <si>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</si>
  <si>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</si>
  <si>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</si>
  <si>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</si>
  <si>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</si>
  <si>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</si>
  <si>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</si>
  <si>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</si>
  <si>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</si>
  <si>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</si>
  <si>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</si>
  <si>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</si>
  <si>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</si>
  <si>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</si>
  <si>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</si>
  <si>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</si>
  <si>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</si>
  <si>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</si>
  <si>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</si>
  <si>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</si>
  <si>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</si>
  <si>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</si>
  <si>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</si>
  <si>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</si>
  <si>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</si>
  <si>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</si>
  <si>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</si>
  <si>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</si>
  <si>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</si>
  <si>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</si>
  <si>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</si>
  <si>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</si>
  <si>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</si>
  <si>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</si>
  <si>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</si>
  <si>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</si>
  <si>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</si>
  <si>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</si>
  <si>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</si>
  <si>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</si>
  <si>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</si>
  <si>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</si>
  <si>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</si>
  <si>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</si>
  <si>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</si>
  <si>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</si>
  <si>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</si>
  <si>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</si>
  <si>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</si>
  <si>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</si>
  <si>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</si>
  <si>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</si>
  <si>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</si>
  <si>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</si>
  <si>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</si>
  <si>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</si>
  <si>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</si>
  <si>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</si>
  <si>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</si>
  <si>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</si>
  <si>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</si>
  <si>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</si>
  <si>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</si>
  <si>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</si>
  <si>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</si>
  <si>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</si>
  <si>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</si>
  <si>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</si>
  <si>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</si>
  <si>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</si>
  <si>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</si>
  <si>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</si>
  <si>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</si>
  <si>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</si>
  <si>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</si>
  <si>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</si>
  <si>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</si>
  <si>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</si>
  <si>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</si>
  <si>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</si>
  <si>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</si>
  <si>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</si>
  <si>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</si>
  <si>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</si>
  <si>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</si>
  <si>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</si>
  <si>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</si>
  <si>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</si>
  <si>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</si>
  <si>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</si>
  <si>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</si>
  <si>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</si>
  <si>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</si>
  <si>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</si>
  <si>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</si>
  <si>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</si>
  <si>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</si>
  <si>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</si>
  <si>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</si>
  <si>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</si>
  <si>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</si>
  <si>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</si>
  <si>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</si>
  <si>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</si>
  <si>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</si>
  <si>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</si>
  <si>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</si>
  <si>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</si>
  <si>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</si>
  <si>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</si>
  <si>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</si>
  <si>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</si>
  <si>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</si>
  <si>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</si>
  <si>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</si>
  <si>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</si>
  <si>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</si>
  <si>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</si>
  <si>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</si>
  <si>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</si>
  <si>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</si>
  <si>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</si>
  <si>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</si>
  <si>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</si>
  <si>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</si>
  <si>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</si>
  <si>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</si>
  <si>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</si>
  <si>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</si>
  <si>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</si>
  <si>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</si>
  <si>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</si>
  <si>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</si>
  <si>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</si>
  <si>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</si>
  <si>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</si>
  <si>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</si>
  <si>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</si>
  <si>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</si>
  <si>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</si>
  <si>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</si>
  <si>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</si>
  <si>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</si>
  <si>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</si>
  <si>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</si>
  <si>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</si>
  <si>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</si>
  <si>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</si>
  <si>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</si>
  <si>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</si>
  <si>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</si>
  <si>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</si>
  <si>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</si>
  <si>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</si>
  <si>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</si>
  <si>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</si>
  <si>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</si>
  <si>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</si>
  <si>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</si>
  <si>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</si>
  <si>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</si>
  <si>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</si>
  <si>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</si>
  <si>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</si>
  <si>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</si>
  <si>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</si>
  <si>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</si>
  <si>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</si>
  <si>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</si>
  <si>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</si>
  <si>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</si>
  <si>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</si>
  <si>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</si>
  <si>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</si>
  <si>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</si>
  <si>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</si>
  <si>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</si>
  <si>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</si>
  <si>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</si>
  <si>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</si>
  <si>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</si>
  <si>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</si>
  <si>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</si>
  <si>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</si>
  <si>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</si>
  <si>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</si>
  <si>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</si>
  <si>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</si>
  <si>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</si>
  <si>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</si>
  <si>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</si>
  <si>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</si>
  <si>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</si>
  <si>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</si>
  <si>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</si>
  <si>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</si>
  <si>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</si>
  <si>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</si>
  <si>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</si>
  <si>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</si>
  <si>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</si>
  <si>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</si>
  <si>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</si>
  <si>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</si>
  <si>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</si>
  <si>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</si>
  <si>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</si>
  <si>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</si>
  <si>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</si>
  <si>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</si>
  <si>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</si>
  <si>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</si>
  <si>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</si>
  <si>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</si>
  <si>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</si>
  <si>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</si>
  <si>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</si>
  <si>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</si>
  <si>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</si>
  <si>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</si>
  <si>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</si>
  <si>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</si>
  <si>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</si>
  <si>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</si>
  <si>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</si>
  <si>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</si>
  <si>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</si>
  <si>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</si>
  <si>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</si>
  <si>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</si>
  <si>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</si>
  <si>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</si>
  <si>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</si>
  <si>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</si>
  <si>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</si>
  <si>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</si>
  <si>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</si>
  <si>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</si>
  <si>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</si>
  <si>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</si>
  <si>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</si>
  <si>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</si>
  <si>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</si>
  <si>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</si>
  <si>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</si>
  <si>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</si>
  <si>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</si>
  <si>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</si>
  <si>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</si>
  <si>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</si>
  <si>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</si>
  <si>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</si>
  <si>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</si>
  <si>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</si>
  <si>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</si>
  <si>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</si>
  <si>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</si>
  <si>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</si>
  <si>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</si>
  <si>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</si>
  <si>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</si>
  <si>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</si>
  <si>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</si>
  <si>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</si>
  <si>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</si>
  <si>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</si>
  <si>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</si>
  <si>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</si>
  <si>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</si>
  <si>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</si>
  <si>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</si>
  <si>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</si>
  <si>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</si>
  <si>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</si>
  <si>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</si>
  <si>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</si>
  <si>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</si>
  <si>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</si>
  <si>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</si>
  <si>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</si>
  <si>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</si>
  <si>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</si>
  <si>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</si>
  <si>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</si>
  <si>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</si>
  <si>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</si>
  <si>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</si>
  <si>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</si>
  <si>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</si>
  <si>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</si>
  <si>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</si>
  <si>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</si>
  <si>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</si>
  <si>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</si>
  <si>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</si>
  <si>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</si>
  <si>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</si>
  <si>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</si>
  <si>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</si>
  <si>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</si>
  <si>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</si>
  <si>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</si>
  <si>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</si>
  <si>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</si>
  <si>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</si>
  <si>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</si>
  <si>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</si>
  <si>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</si>
  <si>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</si>
  <si>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</si>
  <si>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</si>
  <si>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</si>
  <si>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</si>
  <si>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</si>
  <si>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</si>
  <si>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</si>
  <si>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</si>
  <si>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</si>
  <si>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</si>
  <si>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</si>
  <si>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</si>
  <si>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</si>
  <si>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</si>
  <si>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</si>
  <si>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</si>
  <si>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</si>
  <si>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</si>
  <si>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</si>
  <si>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</si>
  <si>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</si>
  <si>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</si>
  <si>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</si>
  <si>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</si>
  <si>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</si>
  <si>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</si>
  <si>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</si>
  <si>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</si>
  <si>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</si>
  <si>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</si>
  <si>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</si>
  <si>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</si>
  <si>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</si>
  <si>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</si>
  <si>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</si>
  <si>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</si>
  <si>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</si>
  <si>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</si>
  <si>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</si>
  <si>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</si>
  <si>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</si>
  <si>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</si>
  <si>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</si>
  <si>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</si>
  <si>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</si>
  <si>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</si>
  <si>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</si>
  <si>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</si>
  <si>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</si>
  <si>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</si>
  <si>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</si>
  <si>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</si>
  <si>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</si>
  <si>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</si>
  <si>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</si>
  <si>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</si>
  <si>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</si>
  <si>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</si>
  <si>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</si>
  <si>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</si>
  <si>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</si>
  <si>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</si>
  <si>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</si>
  <si>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</si>
  <si>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</si>
  <si>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</si>
  <si>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</si>
  <si>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</si>
  <si>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</si>
  <si>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</si>
  <si>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</si>
  <si>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</si>
  <si>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</si>
  <si>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</si>
  <si>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</si>
  <si>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</si>
  <si>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</si>
  <si>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</si>
  <si>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</si>
  <si>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</si>
  <si>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</si>
  <si>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</si>
  <si>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</si>
  <si>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</si>
  <si>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</si>
  <si>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</si>
  <si>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</si>
  <si>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</si>
  <si>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</si>
  <si>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</si>
  <si>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</si>
  <si>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</si>
  <si>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</si>
  <si>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</si>
  <si>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</si>
  <si>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</si>
  <si>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</si>
  <si>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</si>
  <si>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</si>
  <si>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</si>
  <si>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</si>
  <si>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</si>
  <si>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</si>
  <si>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</si>
  <si>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</si>
  <si>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</si>
  <si>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</si>
  <si>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</si>
  <si>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</si>
  <si>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</si>
  <si>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</si>
  <si>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</si>
  <si>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</si>
  <si>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</si>
  <si>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</si>
  <si>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</si>
  <si>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</si>
  <si>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</si>
  <si>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</si>
  <si>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</si>
  <si>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</si>
  <si>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</si>
  <si>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</si>
  <si>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</si>
  <si>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</si>
  <si>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</si>
  <si>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</si>
  <si>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</si>
  <si>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</si>
  <si>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</si>
  <si>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</si>
  <si>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</si>
  <si>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</si>
  <si>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</si>
  <si>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</si>
  <si>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</si>
  <si>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</si>
  <si>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</si>
  <si>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</si>
  <si>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</si>
  <si>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</si>
  <si>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</si>
  <si>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</si>
  <si>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</si>
  <si>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</si>
  <si>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</si>
  <si>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</si>
  <si>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</si>
  <si>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</si>
  <si>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</si>
  <si>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</si>
  <si>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</si>
  <si>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</si>
  <si>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</si>
  <si>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</si>
  <si>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</si>
  <si>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</si>
  <si>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</si>
  <si>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</si>
  <si>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</si>
  <si>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</si>
  <si>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</si>
  <si>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</si>
  <si>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</si>
  <si>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</si>
  <si>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</si>
  <si>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</si>
  <si>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</si>
  <si>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</si>
  <si>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</si>
  <si>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</si>
  <si>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</si>
  <si>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</si>
  <si>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</si>
  <si>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</si>
  <si>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</si>
  <si>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</si>
  <si>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</si>
  <si>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</si>
  <si>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</si>
  <si>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</si>
  <si>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</si>
  <si>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</si>
  <si>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</si>
  <si>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</si>
  <si>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</si>
  <si>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</si>
  <si>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</si>
  <si>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</si>
  <si>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</si>
  <si>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</si>
  <si>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</si>
  <si>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</si>
  <si>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</si>
  <si>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</si>
  <si>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</si>
  <si>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</si>
  <si>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</si>
  <si>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</si>
  <si>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</si>
  <si>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</si>
  <si>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</si>
  <si>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</si>
  <si>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</si>
  <si>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</si>
  <si>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</si>
  <si>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</si>
  <si>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</si>
  <si>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</si>
  <si>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</si>
  <si>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</si>
  <si>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</si>
  <si>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</si>
  <si>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</si>
  <si>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</si>
  <si>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</si>
  <si>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</si>
  <si>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</si>
  <si>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</si>
  <si>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</si>
  <si>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</si>
  <si>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</si>
  <si>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</si>
  <si>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</si>
  <si>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</si>
  <si>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</si>
  <si>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</si>
  <si>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</si>
  <si>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</si>
  <si>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</si>
  <si>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</si>
  <si>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</si>
  <si>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</si>
  <si>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</si>
  <si>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</si>
  <si>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</si>
  <si>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</si>
  <si>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</si>
  <si>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</si>
  <si>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</si>
  <si>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</si>
  <si>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</si>
  <si>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</si>
  <si>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</si>
  <si>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</si>
  <si>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</si>
  <si>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</si>
  <si>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</si>
  <si>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</si>
  <si>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</si>
  <si>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</si>
  <si>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</si>
  <si>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</si>
  <si>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</si>
  <si>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</si>
  <si>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</si>
  <si>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</si>
  <si>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</si>
  <si>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</si>
  <si>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</si>
  <si>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</si>
  <si>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</si>
  <si>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</si>
  <si>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</si>
  <si>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</si>
  <si>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</si>
  <si>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</si>
  <si>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</si>
  <si>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</si>
  <si>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</si>
  <si>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</si>
  <si>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</si>
  <si>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</si>
  <si>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</si>
  <si>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</si>
  <si>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</si>
  <si>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</si>
  <si>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</si>
  <si>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</si>
  <si>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</si>
  <si>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</si>
  <si>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</si>
  <si>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</si>
  <si>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</si>
  <si>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</si>
  <si>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</si>
  <si>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</si>
  <si>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</si>
  <si>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</si>
  <si>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</si>
  <si>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</si>
  <si>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</si>
  <si>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</si>
  <si>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</si>
  <si>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</si>
  <si>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</si>
  <si>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</si>
  <si>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</si>
  <si>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</si>
  <si>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</si>
  <si>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</si>
  <si>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</si>
  <si>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</si>
  <si>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</si>
  <si>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</si>
  <si>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</si>
  <si>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</si>
  <si>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</si>
  <si>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</si>
  <si>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</si>
  <si>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</si>
  <si>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</si>
  <si>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</si>
  <si>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</si>
  <si>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</si>
  <si>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</si>
  <si>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</si>
  <si>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</si>
  <si>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</si>
  <si>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</si>
  <si>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</si>
  <si>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</si>
  <si>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</si>
  <si>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</si>
  <si>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</si>
  <si>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</si>
  <si>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</si>
  <si>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</si>
  <si>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</si>
  <si>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</si>
  <si>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</si>
  <si>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</si>
  <si>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</si>
  <si>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</si>
  <si>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</si>
  <si>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</si>
  <si>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</si>
  <si>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</si>
  <si>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</si>
  <si>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</si>
  <si>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</si>
  <si>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</si>
  <si>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</si>
  <si>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</si>
  <si>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</si>
  <si>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</si>
  <si>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</si>
  <si>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</si>
  <si>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</si>
  <si>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</si>
  <si>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</si>
  <si>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</si>
  <si>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</si>
  <si>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</si>
  <si>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</si>
  <si>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</si>
  <si>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</si>
  <si>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</si>
  <si>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</si>
  <si>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</si>
  <si>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</si>
  <si>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</si>
  <si>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</si>
  <si>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</si>
  <si>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</si>
  <si>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</si>
  <si>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</si>
  <si>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</si>
  <si>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</si>
  <si>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</si>
  <si>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</si>
  <si>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</si>
  <si>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</si>
  <si>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</si>
  <si>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</si>
  <si>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</si>
  <si>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</si>
  <si>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</si>
  <si>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</si>
  <si>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</si>
  <si>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</si>
  <si>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</si>
  <si>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</si>
  <si>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</si>
  <si>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</si>
  <si>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</si>
  <si>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</si>
  <si>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</si>
  <si>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</si>
  <si>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</si>
  <si>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</si>
  <si>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</si>
  <si>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</si>
  <si>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</si>
  <si>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</si>
  <si>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</si>
  <si>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</si>
  <si>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</si>
  <si>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</si>
  <si>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</si>
  <si>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</si>
  <si>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</si>
  <si>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</si>
  <si>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</si>
  <si>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</si>
  <si>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</si>
  <si>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</si>
  <si>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</si>
  <si>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</si>
  <si>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</si>
  <si>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</si>
  <si>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</si>
  <si>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</si>
  <si>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</si>
  <si>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</si>
  <si>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</si>
  <si>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</si>
  <si>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</si>
  <si>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</si>
  <si>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</si>
  <si>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</si>
  <si>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</si>
  <si>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</si>
  <si>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</si>
  <si>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</si>
  <si>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</si>
  <si>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</si>
  <si>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</si>
  <si>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</si>
  <si>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</si>
  <si>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</si>
  <si>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</si>
  <si>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</si>
  <si>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</si>
  <si>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</si>
  <si>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</si>
  <si>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</si>
  <si>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</si>
  <si>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</si>
  <si>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</si>
  <si>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</si>
  <si>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</si>
  <si>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</si>
  <si>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</si>
  <si>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</si>
  <si>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</si>
  <si>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</si>
  <si>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</si>
  <si>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</si>
  <si>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</si>
  <si>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</si>
  <si>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</si>
  <si>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</si>
  <si>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</si>
  <si>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</si>
  <si>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</si>
  <si>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</si>
  <si>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</si>
  <si>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</si>
  <si>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</si>
  <si>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</si>
  <si>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</si>
  <si>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</si>
  <si>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</si>
  <si>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</si>
  <si>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</si>
  <si>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</si>
  <si>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</si>
  <si>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</si>
  <si>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</si>
  <si>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</si>
  <si>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</si>
  <si>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</si>
  <si>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</si>
  <si>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</si>
  <si>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</si>
  <si>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</si>
  <si>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</si>
  <si>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</si>
  <si>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</si>
  <si>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</si>
  <si>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</si>
  <si>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</si>
  <si>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</si>
  <si>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</si>
  <si>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</si>
  <si>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</si>
  <si>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</si>
  <si>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</si>
  <si>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</si>
  <si>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</si>
  <si>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</si>
  <si>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</si>
  <si>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</si>
  <si>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</si>
  <si>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</si>
  <si>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</si>
  <si>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</si>
  <si>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</si>
  <si>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</si>
  <si>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</si>
  <si>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</si>
  <si>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</si>
  <si>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</si>
  <si>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</si>
  <si>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</si>
  <si>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</si>
  <si>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</si>
  <si>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</si>
  <si>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</si>
  <si>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</si>
  <si>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</si>
  <si>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</si>
  <si>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</si>
  <si>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</si>
  <si>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</si>
  <si>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</si>
  <si>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</si>
  <si>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</si>
  <si>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</si>
  <si>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</si>
  <si>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</si>
  <si>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</si>
  <si>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</si>
  <si>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</si>
  <si>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</si>
  <si>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</si>
  <si>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</si>
  <si>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</si>
  <si>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</si>
  <si>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</si>
  <si>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</si>
  <si>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</si>
  <si>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</si>
  <si>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</si>
  <si>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</si>
  <si>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</si>
  <si>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</si>
  <si>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</si>
  <si>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</si>
  <si>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</si>
  <si>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</si>
  <si>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</si>
  <si>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</si>
  <si>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</si>
  <si>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</si>
  <si>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</si>
  <si>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</si>
  <si>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</si>
  <si>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</si>
  <si>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</si>
  <si>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</si>
  <si>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</si>
  <si>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</si>
  <si>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</si>
  <si>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</si>
  <si>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</si>
  <si>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</si>
  <si>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</si>
  <si>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</si>
  <si>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</si>
  <si>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</si>
  <si>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</si>
  <si>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</si>
  <si>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</si>
  <si>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</si>
  <si>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</si>
  <si>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</si>
  <si>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</si>
  <si>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</si>
  <si>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</si>
  <si>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</si>
  <si>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</si>
  <si>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</si>
  <si>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</si>
  <si>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</si>
  <si>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</si>
  <si>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</si>
  <si>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</si>
  <si>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</si>
  <si>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</si>
  <si>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</si>
  <si>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</si>
  <si>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</si>
  <si>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</si>
  <si>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</si>
  <si>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</si>
  <si>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</si>
  <si>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</si>
  <si>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</si>
  <si>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</si>
  <si>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</si>
  <si>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</si>
  <si>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</si>
  <si>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</si>
  <si>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</si>
  <si>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</si>
  <si>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</si>
  <si>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</si>
  <si>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</si>
  <si>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</si>
  <si>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</si>
  <si>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</si>
  <si>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</si>
  <si>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</si>
  <si>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</si>
  <si>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</si>
  <si>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</si>
  <si>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</si>
  <si>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</si>
  <si>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</si>
  <si>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</si>
  <si>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</si>
  <si>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</si>
  <si>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</si>
  <si>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</si>
  <si>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</si>
  <si>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</si>
  <si>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</si>
  <si>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</si>
  <si>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</si>
  <si>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</si>
  <si>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</si>
  <si>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</si>
  <si>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</si>
  <si>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</si>
  <si>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</si>
  <si>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</si>
  <si>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</si>
  <si>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</si>
  <si>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</si>
  <si>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</si>
  <si>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</si>
  <si>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</si>
  <si>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</si>
  <si>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</si>
  <si>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</si>
  <si>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</si>
  <si>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</si>
  <si>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</si>
  <si>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</si>
  <si>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</si>
  <si>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</si>
  <si>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</si>
  <si>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</si>
  <si>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</si>
  <si>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</si>
  <si>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</si>
  <si>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</si>
  <si>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</si>
  <si>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</si>
  <si>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</si>
  <si>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</si>
  <si>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</si>
  <si>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</si>
  <si>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</si>
  <si>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</si>
  <si>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</si>
  <si>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</si>
  <si>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</si>
  <si>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</si>
  <si>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</si>
  <si>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</si>
  <si>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</si>
  <si>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</si>
  <si>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</si>
  <si>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</si>
  <si>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</si>
  <si>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</si>
  <si>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</si>
  <si>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</si>
  <si>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</si>
  <si>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</si>
  <si>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</si>
  <si>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</si>
  <si>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</si>
  <si>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</si>
  <si>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</si>
  <si>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</si>
  <si>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</si>
  <si>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</si>
  <si>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</si>
  <si>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</si>
  <si>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</si>
  <si>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</si>
  <si>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</si>
  <si>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</si>
  <si>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</si>
  <si>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</si>
  <si>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</si>
  <si>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</si>
  <si>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</si>
  <si>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</si>
  <si>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</si>
  <si>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</si>
  <si>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</si>
  <si>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</si>
  <si>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</si>
  <si>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</si>
  <si>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</si>
  <si>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</si>
  <si>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</si>
  <si>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</si>
  <si>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</si>
  <si>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</si>
  <si>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</si>
  <si>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</si>
  <si>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</si>
  <si>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</si>
  <si>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</si>
  <si>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</si>
  <si>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</si>
  <si>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</si>
  <si>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</si>
  <si>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</si>
  <si>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</si>
  <si>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</si>
  <si>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</si>
  <si>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</si>
  <si>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</si>
  <si>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</si>
  <si>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</si>
  <si>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</si>
  <si>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</si>
  <si>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</si>
  <si>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</si>
  <si>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</si>
  <si>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</si>
  <si>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</si>
  <si>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</si>
  <si>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</si>
  <si>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</si>
  <si>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</si>
  <si>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</si>
  <si>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</si>
  <si>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</si>
  <si>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</si>
  <si>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</si>
  <si>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</si>
  <si>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</si>
  <si>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</si>
  <si>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</si>
  <si>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</si>
  <si>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</si>
  <si>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</si>
  <si>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</si>
  <si>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</si>
  <si>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</si>
  <si>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</si>
  <si>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</si>
  <si>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</si>
  <si>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</si>
  <si>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</si>
  <si>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</si>
  <si>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</si>
  <si>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</si>
  <si>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</si>
  <si>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</si>
  <si>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</si>
  <si>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</si>
  <si>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</si>
  <si>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</si>
  <si>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</si>
  <si>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</si>
  <si>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</si>
  <si>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</si>
  <si>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</si>
  <si>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</si>
  <si>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</si>
  <si>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</si>
  <si>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</si>
  <si>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</si>
  <si>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</si>
  <si>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</si>
  <si>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</si>
  <si>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</si>
  <si>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</si>
  <si>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</si>
  <si>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</si>
  <si>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</si>
  <si>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</si>
  <si>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</si>
  <si>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</si>
  <si>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</si>
  <si>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</si>
  <si>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</si>
  <si>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</si>
  <si>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</si>
  <si>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</si>
  <si>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</si>
  <si>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</si>
  <si>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</si>
  <si>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</si>
  <si>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</si>
  <si>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</si>
  <si>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</si>
  <si>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</si>
  <si>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</si>
  <si>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</si>
  <si>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</si>
  <si>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</si>
  <si>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</si>
  <si>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</si>
  <si>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</si>
  <si>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</si>
  <si>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</si>
  <si>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</si>
  <si>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</si>
  <si>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</si>
  <si>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</si>
  <si>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</si>
  <si>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</si>
  <si>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</si>
  <si>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</si>
  <si>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</si>
  <si>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</si>
  <si>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</si>
  <si>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</si>
  <si>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</si>
  <si>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</si>
  <si>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</si>
  <si>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</si>
  <si>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</si>
  <si>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</si>
  <si>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</si>
  <si>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</si>
  <si>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</si>
  <si>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</si>
  <si>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</si>
  <si>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</si>
  <si>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</si>
  <si>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</si>
  <si>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</si>
  <si>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</si>
  <si>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</si>
  <si>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</si>
  <si>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</si>
  <si>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</si>
  <si>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</si>
  <si>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</si>
  <si>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</si>
  <si>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</si>
  <si>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</si>
  <si>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</si>
  <si>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</si>
  <si>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</si>
  <si>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</si>
  <si>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</si>
  <si>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</si>
  <si>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</si>
  <si>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</si>
  <si>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</si>
  <si>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</si>
  <si>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</si>
  <si>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</si>
  <si>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</si>
  <si>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</si>
  <si>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</si>
  <si>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</si>
  <si>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</si>
  <si>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</si>
  <si>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</si>
  <si>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</si>
  <si>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</si>
  <si>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</si>
  <si>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</si>
  <si>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</si>
  <si>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</si>
  <si>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</si>
  <si>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</si>
  <si>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</si>
  <si>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</si>
  <si>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</si>
  <si>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</si>
  <si>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</si>
  <si>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</si>
  <si>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</si>
  <si>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</si>
  <si>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</si>
  <si>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</si>
  <si>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</si>
  <si>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</si>
  <si>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</si>
  <si>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</si>
  <si>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</si>
  <si>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</si>
  <si>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</si>
  <si>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</si>
  <si>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</si>
  <si>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</si>
  <si>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</si>
  <si>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</si>
  <si>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</si>
  <si>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</si>
  <si>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</si>
  <si>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</si>
  <si>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</si>
  <si>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</si>
  <si>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</si>
  <si>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</si>
  <si>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</si>
  <si>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</si>
  <si>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</si>
  <si>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</si>
  <si>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</si>
  <si>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</si>
  <si>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</si>
  <si>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</si>
  <si>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</si>
  <si>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</si>
  <si>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</si>
  <si>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</si>
  <si>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</si>
  <si>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</si>
  <si>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</si>
  <si>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</si>
  <si>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</si>
  <si>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</si>
  <si>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</si>
  <si>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</si>
  <si>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</si>
  <si>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</si>
  <si>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</si>
  <si>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</si>
  <si>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</si>
  <si>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</si>
  <si>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</si>
  <si>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</si>
  <si>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</si>
  <si>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</si>
  <si>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</si>
  <si>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</si>
  <si>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</si>
  <si>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</si>
  <si>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</si>
  <si>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</si>
  <si>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</si>
  <si>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</si>
  <si>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</si>
  <si>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</si>
  <si>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</si>
  <si>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</si>
  <si>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</si>
  <si>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</si>
  <si>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</si>
  <si>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</si>
  <si>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</si>
  <si>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</si>
  <si>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</si>
  <si>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</si>
  <si>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</si>
  <si>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</si>
  <si>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</si>
  <si>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</si>
  <si>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</si>
  <si>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</si>
  <si>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</si>
  <si>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</si>
  <si>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</si>
  <si>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</si>
  <si>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</si>
  <si>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</si>
  <si>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</si>
  <si>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</si>
  <si>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</si>
  <si>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</si>
  <si>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</si>
  <si>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</si>
  <si>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</si>
  <si>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</si>
  <si>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</si>
  <si>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</si>
  <si>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</si>
  <si>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</si>
  <si>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</si>
  <si>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</si>
  <si>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</si>
  <si>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</si>
  <si>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</si>
  <si>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</si>
  <si>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</si>
  <si>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</si>
  <si>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</si>
  <si>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</si>
  <si>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</si>
  <si>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</si>
  <si>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</si>
  <si>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</si>
  <si>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</si>
  <si>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</si>
  <si>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</si>
  <si>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</si>
  <si>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</si>
  <si>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</si>
  <si>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</si>
  <si>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</si>
  <si>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</si>
  <si>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</si>
  <si>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</si>
  <si>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</si>
  <si>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</si>
  <si>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</si>
  <si>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</si>
  <si>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</si>
  <si>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</si>
  <si>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</si>
  <si>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</si>
  <si>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</si>
  <si>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</si>
  <si>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</si>
  <si>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</si>
  <si>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</si>
  <si>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</si>
  <si>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</si>
  <si>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</si>
  <si>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</si>
  <si>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</si>
  <si>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</si>
  <si>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</si>
  <si>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</si>
  <si>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</si>
  <si>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</si>
  <si>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</si>
  <si>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</si>
  <si>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</si>
  <si>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</si>
  <si>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</si>
  <si>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</si>
  <si>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</si>
  <si>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</si>
  <si>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</si>
  <si>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</si>
  <si>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</si>
  <si>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</si>
  <si>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</si>
  <si>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</si>
  <si>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</si>
  <si>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</si>
  <si>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</si>
  <si>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</si>
  <si>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</si>
  <si>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</si>
  <si>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</si>
  <si>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</si>
  <si>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</si>
  <si>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</si>
  <si>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</si>
  <si>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</si>
  <si>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</si>
  <si>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</si>
  <si>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</si>
  <si>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</si>
  <si>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</si>
  <si>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</si>
  <si>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</si>
  <si>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</si>
  <si>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</si>
  <si>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</si>
  <si>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</si>
  <si>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</si>
  <si>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</si>
  <si>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</si>
  <si>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</si>
  <si>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</si>
  <si>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</si>
  <si>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</si>
  <si>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</si>
  <si>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</si>
  <si>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</si>
  <si>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</si>
  <si>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</si>
  <si>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</si>
  <si>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</si>
  <si>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</si>
  <si>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</si>
  <si>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</si>
  <si>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</si>
  <si>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</si>
  <si>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</si>
  <si>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</si>
  <si>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</si>
  <si>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</si>
  <si>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</si>
  <si>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</si>
  <si>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</si>
  <si>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</si>
  <si>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</si>
  <si>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</si>
  <si>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</si>
  <si>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</si>
  <si>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</si>
  <si>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</si>
  <si>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</si>
  <si>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</si>
  <si>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</si>
  <si>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</si>
  <si>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</si>
  <si>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</si>
  <si>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</si>
  <si>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</si>
  <si>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</si>
  <si>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</si>
  <si>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</si>
  <si>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</si>
  <si>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</si>
  <si>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</si>
  <si>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</si>
  <si>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</si>
  <si>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</si>
  <si>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</si>
  <si>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</si>
  <si>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</si>
  <si>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</si>
  <si>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</si>
  <si>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</si>
  <si>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</si>
  <si>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</si>
  <si>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</si>
  <si>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</si>
  <si>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</si>
  <si>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</si>
  <si>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</si>
  <si>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</si>
  <si>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</si>
  <si>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</si>
  <si>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</si>
  <si>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</si>
  <si>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</si>
  <si>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</si>
  <si>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</si>
  <si>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</si>
  <si>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</si>
  <si>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</si>
  <si>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</si>
  <si>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</si>
  <si>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</si>
  <si>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</si>
  <si>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</si>
  <si>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</si>
  <si>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</si>
  <si>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</si>
  <si>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</si>
  <si>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</si>
  <si>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</si>
  <si>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</si>
  <si>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</si>
  <si>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</si>
  <si>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</si>
  <si>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</si>
  <si>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</si>
  <si>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</si>
  <si>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</si>
  <si>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</si>
  <si>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</si>
  <si>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</si>
  <si>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</si>
  <si>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</si>
  <si>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</si>
  <si>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</si>
  <si>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</si>
  <si>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</si>
  <si>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</si>
  <si>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</si>
  <si>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</si>
  <si>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</si>
  <si>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</si>
  <si>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</si>
  <si>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</si>
  <si>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</si>
  <si>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</si>
  <si>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</si>
  <si>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</si>
  <si>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</si>
  <si>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</si>
  <si>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</si>
  <si>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</si>
  <si>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</si>
  <si>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</si>
  <si>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</si>
  <si>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</si>
  <si>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</si>
  <si>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</si>
  <si>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</si>
  <si>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</si>
  <si>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</si>
  <si>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</si>
  <si>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</si>
  <si>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</si>
  <si>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</si>
  <si>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</si>
  <si>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</si>
  <si>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</si>
  <si>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</si>
  <si>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</si>
  <si>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</si>
  <si>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</si>
  <si>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</si>
  <si>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</si>
  <si>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</si>
  <si>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</si>
  <si>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</si>
  <si>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</si>
  <si>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</si>
  <si>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</si>
  <si>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</si>
  <si>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</si>
  <si>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</si>
  <si>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</si>
  <si>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</si>
  <si>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</si>
  <si>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</si>
  <si>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</si>
  <si>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</si>
  <si>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</si>
  <si>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</si>
  <si>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</si>
  <si>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</si>
  <si>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</si>
  <si>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</si>
  <si>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</si>
  <si>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</si>
  <si>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</si>
  <si>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</si>
  <si>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</si>
  <si>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</si>
  <si>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</si>
  <si>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</si>
  <si>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</si>
  <si>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</si>
  <si>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</si>
  <si>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</si>
  <si>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</si>
  <si>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</si>
  <si>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</si>
  <si>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</si>
  <si>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</si>
  <si>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</si>
  <si>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</si>
  <si>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</si>
  <si>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</si>
  <si>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</si>
  <si>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</si>
  <si>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</si>
  <si>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</si>
  <si>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</si>
  <si>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</si>
  <si>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</si>
  <si>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</si>
  <si>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</si>
  <si>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</si>
  <si>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</si>
  <si>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</si>
  <si>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</si>
  <si>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</si>
  <si>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</si>
  <si>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</si>
  <si>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</si>
  <si>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</si>
  <si>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</si>
  <si>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</si>
  <si>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</si>
  <si>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</si>
  <si>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</si>
  <si>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</si>
  <si>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</si>
  <si>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</si>
  <si>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</si>
  <si>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</si>
  <si>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</si>
  <si>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</si>
  <si>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</si>
  <si>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</si>
  <si>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</si>
  <si>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</si>
  <si>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</si>
  <si>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</si>
  <si>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</si>
  <si>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</si>
  <si>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</si>
  <si>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</si>
  <si>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</si>
  <si>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</si>
  <si>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</si>
  <si>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</si>
  <si>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</si>
  <si>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</si>
  <si>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</si>
  <si>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</si>
  <si>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</si>
  <si>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</si>
  <si>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</si>
  <si>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</si>
  <si>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</si>
  <si>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</si>
  <si>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</si>
  <si>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</si>
  <si>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</si>
  <si>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</si>
  <si>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</si>
  <si>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</si>
  <si>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</si>
  <si>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</si>
  <si>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</si>
  <si>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</si>
  <si>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</si>
  <si>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</si>
  <si>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</si>
  <si>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</si>
  <si>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</si>
  <si>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</si>
  <si>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</si>
  <si>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</si>
  <si>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</si>
  <si>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</si>
  <si>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</si>
  <si>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</si>
  <si>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</si>
  <si>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</si>
  <si>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</si>
  <si>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</si>
  <si>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</si>
  <si>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</si>
  <si>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</si>
  <si>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</si>
  <si>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</si>
  <si>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</si>
  <si>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</si>
  <si>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</si>
  <si>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</si>
  <si>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</si>
  <si>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</si>
  <si>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</si>
  <si>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</si>
  <si>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</si>
  <si>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</si>
  <si>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</si>
  <si>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</si>
  <si>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</si>
  <si>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</si>
  <si>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</si>
  <si>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</si>
  <si>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</si>
  <si>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</si>
  <si>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</si>
  <si>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</si>
  <si>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</si>
  <si>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</si>
  <si>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</si>
  <si>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</si>
  <si>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</si>
  <si>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</si>
  <si>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</si>
  <si>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</si>
  <si>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</si>
  <si>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</si>
  <si>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</si>
  <si>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</si>
  <si>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</si>
  <si>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</si>
  <si>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</si>
  <si>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</si>
  <si>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</si>
  <si>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</si>
  <si>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</si>
  <si>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</si>
  <si>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</si>
  <si>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</si>
  <si>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</si>
  <si>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</si>
  <si>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</si>
  <si>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</si>
  <si>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</si>
  <si>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</si>
  <si>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</si>
  <si>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</si>
  <si>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</si>
  <si>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</si>
  <si>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</si>
  <si>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</si>
  <si>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</si>
  <si>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</si>
  <si>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</si>
  <si>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</si>
  <si>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</si>
  <si>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</si>
  <si>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</si>
  <si>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</si>
  <si>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</si>
  <si>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</si>
  <si>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</si>
  <si>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</si>
  <si>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</si>
  <si>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</si>
  <si>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</si>
  <si>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</si>
  <si>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</si>
  <si>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</si>
  <si>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</si>
  <si>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</si>
  <si>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</si>
  <si>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</si>
  <si>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</si>
  <si>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</si>
  <si>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</si>
  <si>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</si>
  <si>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</si>
  <si>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</si>
  <si>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</si>
  <si>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</si>
  <si>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</si>
  <si>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</si>
  <si>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</si>
  <si>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</si>
  <si>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</si>
  <si>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</si>
  <si>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</si>
  <si>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</si>
  <si>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</si>
  <si>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</si>
  <si>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</si>
  <si>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</si>
  <si>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</si>
  <si>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</si>
  <si>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</si>
  <si>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</si>
  <si>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</si>
  <si>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</si>
  <si>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</si>
  <si>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</si>
  <si>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</si>
  <si>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</si>
  <si>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</si>
  <si>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</si>
  <si>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</si>
  <si>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</si>
  <si>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</si>
  <si>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</si>
  <si>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</si>
  <si>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</si>
  <si>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</si>
  <si>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</si>
  <si>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</si>
  <si>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</si>
  <si>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</si>
  <si>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</si>
  <si>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</si>
  <si>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</si>
  <si>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</si>
  <si>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</si>
  <si>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</si>
  <si>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</si>
  <si>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</si>
  <si>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</si>
  <si>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</si>
  <si>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</si>
  <si>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</si>
  <si>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</si>
  <si>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</si>
  <si>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</si>
  <si>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</si>
  <si>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</si>
  <si>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</si>
  <si>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</si>
  <si>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</si>
  <si>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</si>
  <si>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</si>
  <si>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</si>
  <si>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</si>
  <si>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</si>
  <si>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</si>
  <si>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</si>
  <si>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</si>
  <si>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</si>
  <si>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</si>
  <si>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</si>
  <si>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</si>
  <si>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</si>
  <si>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</si>
  <si>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</si>
  <si>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</si>
  <si>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</si>
  <si>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</si>
  <si>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</si>
  <si>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</si>
  <si>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</si>
  <si>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</si>
  <si>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</si>
  <si>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</si>
  <si>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</si>
  <si>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</si>
  <si>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</si>
  <si>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</si>
  <si>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</si>
  <si>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</si>
  <si>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</si>
  <si>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</si>
  <si>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</si>
  <si>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</si>
  <si>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</si>
  <si>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</si>
  <si>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</si>
  <si>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</si>
  <si>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</si>
  <si>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</si>
  <si>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</si>
  <si>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</si>
  <si>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</si>
  <si>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</si>
  <si>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</si>
  <si>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</si>
  <si>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</si>
  <si>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</si>
  <si>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</si>
  <si>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</si>
  <si>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</si>
  <si>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</si>
  <si>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</si>
  <si>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</si>
  <si>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</si>
  <si>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</si>
  <si>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</si>
  <si>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</si>
  <si>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</si>
  <si>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</si>
  <si>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</si>
  <si>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</si>
  <si>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</si>
  <si>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</si>
  <si>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</si>
  <si>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</si>
  <si>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</si>
  <si>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</si>
  <si>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</si>
  <si>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</si>
  <si>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</si>
  <si>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</si>
  <si>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</si>
  <si>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</si>
  <si>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</si>
  <si>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</si>
  <si>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</si>
  <si>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</si>
  <si>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</si>
  <si>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</si>
  <si>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</si>
  <si>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</si>
  <si>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</si>
  <si>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</si>
  <si>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</si>
  <si>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</si>
  <si>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</si>
  <si>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</si>
  <si>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</si>
  <si>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</si>
  <si>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</si>
  <si>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</si>
  <si>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</si>
  <si>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</si>
  <si>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</si>
  <si>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</si>
  <si>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</si>
  <si>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</si>
  <si>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</si>
  <si>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</si>
  <si>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</si>
  <si>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</si>
  <si>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</si>
  <si>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</si>
  <si>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</si>
  <si>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</si>
  <si>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</si>
  <si>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</si>
  <si>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</si>
  <si>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</si>
  <si>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</si>
  <si>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</si>
  <si>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</si>
  <si>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</si>
  <si>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</si>
  <si>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</si>
  <si>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</si>
  <si>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</si>
  <si>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</si>
  <si>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</si>
  <si>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</si>
  <si>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</si>
  <si>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</si>
  <si>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</si>
  <si>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</si>
  <si>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</si>
  <si>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</si>
  <si>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</si>
  <si>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</si>
  <si>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</si>
  <si>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</si>
  <si>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</si>
  <si>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</si>
  <si>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</si>
  <si>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</si>
  <si>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</si>
  <si>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</si>
  <si>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</si>
  <si>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</si>
  <si>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</si>
  <si>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</si>
  <si>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</si>
  <si>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</si>
  <si>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</si>
  <si>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</si>
  <si>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</si>
  <si>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</si>
  <si>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</si>
  <si>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</si>
  <si>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</si>
  <si>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</si>
  <si>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</si>
  <si>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</si>
  <si>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</si>
  <si>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</si>
  <si>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</si>
  <si>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</si>
  <si>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</si>
  <si>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</si>
  <si>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</si>
  <si>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</si>
  <si>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</si>
  <si>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</si>
  <si>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</si>
  <si>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</si>
  <si>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</si>
  <si>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</si>
  <si>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</si>
  <si>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</si>
  <si>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</si>
  <si>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</si>
  <si>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</si>
  <si>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</si>
  <si>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</si>
  <si>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</si>
  <si>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</si>
  <si>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</si>
  <si>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</si>
  <si>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</si>
  <si>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</si>
  <si>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</si>
  <si>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</si>
  <si>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</si>
  <si>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</si>
  <si>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</si>
  <si>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</si>
  <si>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</si>
  <si>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</si>
  <si>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</si>
  <si>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</si>
  <si>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</si>
  <si>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</si>
  <si>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</si>
  <si>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</si>
  <si>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</si>
  <si>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</si>
  <si>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</si>
  <si>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</si>
  <si>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</si>
  <si>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</si>
  <si>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</si>
  <si>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</si>
  <si>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</si>
  <si>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</si>
  <si>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</si>
  <si>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</si>
  <si>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</si>
  <si>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</si>
  <si>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</si>
  <si>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</si>
  <si>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</si>
  <si>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</si>
  <si>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</si>
  <si>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</si>
  <si>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</si>
  <si>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</si>
  <si>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</si>
  <si>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</si>
  <si>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</si>
  <si>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</si>
  <si>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</si>
  <si>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</si>
  <si>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</si>
  <si>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</si>
  <si>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</si>
  <si>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</si>
  <si>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</si>
  <si>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</si>
  <si>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</si>
  <si>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</si>
  <si>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</si>
  <si>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</si>
  <si>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</si>
  <si>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</si>
  <si>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</si>
  <si>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</si>
  <si>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</si>
  <si>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</si>
  <si>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</si>
  <si>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</si>
  <si>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</si>
  <si>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</si>
  <si>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</si>
  <si>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</si>
  <si>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</si>
  <si>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</si>
  <si>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</si>
  <si>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</si>
  <si>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</si>
  <si>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</si>
  <si>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</si>
  <si>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</si>
  <si>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</si>
  <si>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</si>
  <si>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</si>
  <si>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</si>
  <si>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</si>
  <si>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</si>
  <si>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</si>
  <si>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</si>
  <si>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</si>
  <si>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</si>
  <si>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</si>
  <si>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</si>
  <si>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</si>
  <si>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</si>
  <si>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</si>
  <si>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</si>
  <si>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</si>
  <si>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</si>
  <si>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</si>
  <si>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</si>
  <si>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</si>
  <si>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</si>
  <si>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</si>
  <si>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</si>
  <si>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</si>
  <si>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</si>
  <si>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</si>
  <si>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</si>
  <si>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</si>
  <si>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</si>
  <si>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</si>
  <si>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</si>
  <si>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</si>
  <si>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</si>
  <si>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</si>
  <si>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</si>
  <si>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</si>
  <si>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</si>
  <si>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</si>
  <si>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</si>
  <si>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</si>
  <si>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</si>
  <si>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</si>
  <si>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</si>
  <si>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</si>
  <si>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</si>
  <si>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</si>
  <si>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</si>
  <si>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</si>
  <si>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</si>
  <si>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</si>
  <si>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</si>
  <si>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</si>
  <si>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</si>
  <si>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</si>
  <si>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</si>
  <si>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</si>
  <si>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</si>
  <si>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</si>
  <si>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</si>
  <si>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</si>
  <si>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</si>
  <si>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</si>
  <si>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</si>
  <si>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</si>
  <si>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</si>
  <si>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</si>
  <si>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</si>
  <si>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</si>
  <si>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</si>
  <si>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</si>
  <si>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</si>
  <si>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</si>
  <si>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</si>
  <si>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</si>
  <si>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</si>
  <si>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</si>
  <si>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</si>
  <si>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</si>
  <si>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</si>
  <si>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</si>
  <si>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</si>
  <si>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</si>
  <si>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</si>
  <si>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</si>
  <si>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</si>
  <si>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</si>
  <si>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</si>
  <si>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</si>
  <si>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</si>
  <si>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</si>
  <si>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</si>
  <si>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</si>
  <si>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</si>
  <si>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</si>
  <si>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</si>
  <si>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</si>
  <si>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</si>
  <si>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</si>
  <si>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</si>
  <si>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</si>
  <si>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</si>
  <si>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</si>
  <si>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</si>
  <si>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</si>
  <si>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</si>
  <si>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</si>
  <si>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</si>
  <si>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</si>
  <si>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</si>
  <si>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</si>
  <si>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</si>
  <si>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</si>
  <si>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</si>
  <si>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</si>
  <si>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</si>
  <si>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</si>
  <si>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</si>
  <si>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</si>
  <si>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</si>
  <si>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</si>
  <si>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</si>
  <si>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</si>
  <si>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</si>
  <si>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</si>
  <si>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</si>
  <si>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</si>
  <si>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</si>
  <si>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</si>
  <si>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</si>
  <si>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</si>
  <si>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</si>
  <si>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</si>
  <si>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</si>
  <si>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</si>
  <si>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</si>
  <si>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</si>
  <si>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</si>
  <si>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</si>
  <si>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</si>
  <si>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</si>
  <si>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</si>
  <si>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</si>
  <si>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</si>
  <si>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</si>
  <si>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</si>
  <si>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</si>
  <si>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</si>
  <si>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</si>
  <si>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</si>
  <si>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</si>
  <si>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</si>
  <si>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</si>
  <si>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</si>
  <si>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</si>
  <si>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</si>
  <si>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</si>
  <si>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</si>
  <si>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</si>
  <si>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</si>
  <si>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</si>
  <si>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</si>
  <si>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</si>
  <si>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</si>
  <si>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</si>
  <si>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</si>
  <si>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</si>
  <si>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</si>
  <si>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</si>
  <si>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</si>
  <si>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</si>
  <si>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</si>
  <si>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</si>
  <si>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</si>
  <si>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</si>
  <si>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</si>
  <si>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</si>
  <si>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</si>
  <si>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</si>
  <si>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</si>
  <si>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</si>
  <si>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</si>
  <si>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</si>
  <si>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</si>
  <si>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</si>
  <si>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</si>
  <si>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</si>
  <si>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</si>
  <si>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</si>
  <si>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</si>
  <si>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</si>
  <si>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</si>
  <si>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</si>
  <si>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</si>
  <si>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</si>
  <si>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</si>
  <si>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</si>
  <si>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</si>
  <si>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</si>
  <si>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</si>
  <si>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</si>
  <si>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</si>
  <si>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</si>
  <si>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</si>
  <si>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</si>
  <si>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</si>
  <si>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</si>
  <si>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</si>
  <si>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</si>
  <si>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</si>
  <si>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</si>
  <si>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</si>
  <si>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</si>
  <si>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</si>
  <si>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</si>
  <si>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</si>
  <si>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</si>
  <si>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</si>
  <si>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</si>
  <si>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</si>
  <si>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</si>
  <si>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</si>
  <si>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</si>
  <si>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</si>
  <si>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</si>
  <si>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</si>
  <si>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</si>
  <si>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</si>
  <si>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</si>
  <si>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</si>
  <si>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</si>
  <si>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</si>
  <si>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</si>
  <si>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</si>
  <si>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</si>
  <si>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</si>
  <si>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</si>
  <si>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</si>
  <si>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</si>
  <si>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</si>
  <si>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</si>
  <si>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</si>
  <si>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</si>
  <si>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</si>
  <si>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</si>
  <si>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</si>
  <si>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</si>
  <si>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</si>
  <si>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</si>
  <si>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</si>
  <si>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</si>
  <si>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</si>
  <si>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</si>
  <si>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</si>
  <si>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</si>
  <si>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</si>
  <si>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</si>
  <si>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</si>
  <si>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</si>
  <si>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</si>
  <si>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</si>
  <si>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</si>
  <si>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</si>
  <si>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</si>
  <si>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</si>
  <si>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</si>
  <si>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</si>
  <si>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</si>
  <si>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</si>
  <si>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</si>
  <si>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</si>
  <si>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</si>
  <si>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</si>
  <si>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</si>
  <si>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</si>
  <si>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</si>
  <si>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</si>
  <si>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</si>
  <si>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</si>
  <si>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</si>
  <si>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</si>
  <si>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</si>
  <si>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</si>
  <si>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</si>
  <si>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</si>
  <si>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</si>
  <si>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</si>
  <si>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</si>
  <si>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</si>
  <si>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</si>
  <si>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</si>
  <si>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</si>
  <si>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</si>
  <si>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</si>
  <si>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</si>
  <si>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</si>
  <si>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</si>
  <si>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</si>
  <si>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</si>
  <si>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</si>
  <si>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</si>
  <si>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</si>
  <si>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</si>
  <si>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</si>
  <si>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</si>
  <si>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</si>
  <si>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</si>
  <si>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</si>
  <si>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</si>
  <si>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</si>
  <si>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</si>
  <si>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</si>
  <si>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</si>
  <si>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</si>
  <si>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</si>
  <si>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</si>
  <si>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</si>
  <si>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</si>
  <si>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</si>
  <si>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</si>
  <si>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</si>
  <si>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</si>
  <si>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</si>
  <si>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</si>
  <si>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</si>
  <si>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</si>
  <si>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</si>
  <si>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</si>
  <si>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</si>
  <si>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</si>
  <si>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</si>
  <si>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</si>
  <si>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</si>
  <si>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</si>
  <si>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</si>
  <si>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</si>
  <si>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</si>
  <si>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</si>
  <si>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</si>
  <si>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</si>
  <si>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</si>
  <si>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</si>
  <si>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</si>
  <si>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</si>
  <si>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</si>
  <si>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</si>
  <si>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</si>
  <si>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</si>
  <si>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</si>
  <si>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</si>
  <si>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</si>
  <si>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</si>
  <si>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</si>
  <si>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</si>
  <si>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</si>
  <si>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</si>
  <si>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</si>
  <si>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</si>
  <si>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</si>
  <si>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</si>
  <si>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</si>
  <si>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</si>
  <si>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</si>
  <si>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</si>
  <si>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</si>
  <si>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</si>
  <si>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</si>
  <si>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</si>
  <si>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</si>
  <si>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</si>
  <si>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</si>
  <si>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</si>
  <si>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</si>
  <si>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</si>
  <si>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</si>
  <si>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</si>
  <si>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</si>
  <si>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</si>
  <si>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</si>
  <si>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</si>
  <si>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</si>
  <si>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</si>
  <si>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</si>
  <si>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</si>
  <si>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</si>
  <si>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</si>
  <si>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</si>
  <si>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</si>
  <si>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</si>
  <si>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</si>
  <si>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</si>
  <si>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</si>
  <si>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</si>
  <si>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</si>
  <si>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</si>
  <si>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</si>
  <si>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</si>
  <si>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</si>
  <si>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</si>
  <si>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</si>
  <si>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</si>
  <si>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</si>
  <si>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</si>
  <si>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</si>
  <si>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</si>
  <si>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</si>
  <si>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</si>
  <si>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</si>
  <si>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</si>
  <si>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</si>
  <si>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</si>
  <si>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</si>
  <si>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</si>
  <si>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</si>
  <si>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</si>
  <si>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</si>
  <si>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</si>
  <si>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</si>
  <si>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</si>
  <si>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</si>
  <si>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</si>
  <si>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</si>
  <si>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</si>
  <si>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</si>
  <si>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</si>
  <si>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</si>
  <si>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</si>
  <si>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</si>
  <si>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</si>
  <si>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</si>
  <si>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</si>
  <si>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</si>
  <si>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</si>
  <si>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</si>
  <si>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</si>
  <si>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</si>
  <si>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</si>
  <si>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</si>
  <si>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</si>
  <si>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</si>
  <si>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</si>
  <si>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</si>
  <si>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</si>
  <si>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</si>
  <si>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</si>
  <si>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</si>
  <si>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</si>
  <si>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</si>
  <si>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</si>
  <si>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</si>
  <si>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</si>
  <si>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</si>
  <si>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</si>
  <si>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</si>
  <si>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</si>
  <si>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</si>
  <si>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</si>
  <si>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</si>
  <si>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</si>
  <si>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</si>
  <si>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</si>
  <si>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</si>
  <si>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</si>
  <si>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</si>
  <si>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</si>
  <si>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</si>
  <si>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</si>
  <si>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</si>
  <si>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</si>
  <si>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</si>
  <si>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</si>
  <si>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</si>
  <si>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</si>
  <si>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</si>
  <si>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</si>
  <si>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</si>
  <si>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</si>
  <si>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</si>
  <si>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</si>
  <si>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</si>
  <si>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</si>
  <si>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</si>
  <si>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</si>
  <si>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</si>
  <si>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</si>
  <si>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</si>
  <si>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</si>
  <si>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</si>
  <si>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</si>
  <si>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</si>
  <si>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</si>
  <si>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</si>
  <si>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</si>
  <si>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</si>
  <si>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</si>
  <si>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</si>
  <si>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</si>
  <si>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</si>
  <si>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</si>
  <si>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</si>
  <si>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</si>
  <si>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</si>
  <si>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</si>
  <si>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</si>
  <si>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</si>
  <si>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</si>
  <si>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</si>
  <si>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</si>
  <si>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</si>
  <si>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</si>
  <si>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</si>
  <si>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</si>
  <si>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</si>
  <si>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</si>
  <si>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</si>
  <si>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</si>
  <si>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</si>
  <si>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</si>
  <si>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</si>
  <si>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</si>
  <si>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</si>
  <si>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</si>
  <si>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</si>
  <si>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</si>
  <si>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</si>
  <si>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</si>
  <si>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</si>
  <si>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</si>
  <si>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</si>
  <si>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</si>
  <si>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</si>
  <si>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</si>
  <si>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</si>
  <si>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</si>
  <si>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</si>
  <si>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</si>
  <si>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</si>
  <si>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</si>
  <si>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</si>
  <si>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</si>
  <si>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</si>
  <si>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</si>
  <si>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</si>
  <si>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</si>
  <si>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</si>
  <si>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</si>
  <si>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</si>
  <si>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</si>
  <si>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</si>
  <si>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</si>
  <si>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</si>
  <si>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</si>
  <si>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</si>
  <si>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</si>
  <si>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</si>
  <si>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</si>
  <si>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</si>
  <si>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</si>
  <si>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</si>
  <si>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</si>
  <si>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</si>
  <si>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</si>
  <si>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</si>
  <si>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</si>
  <si>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</si>
  <si>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</si>
  <si>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</si>
  <si>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</si>
  <si>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</si>
  <si>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</si>
  <si>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</si>
  <si>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</si>
  <si>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</si>
  <si>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</si>
  <si>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</si>
  <si>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</si>
  <si>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</si>
  <si>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</si>
  <si>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</si>
  <si>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</si>
  <si>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</si>
  <si>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</si>
  <si>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</si>
  <si>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</si>
  <si>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</si>
  <si>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</si>
  <si>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</si>
  <si>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</si>
  <si>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</si>
  <si>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</si>
  <si>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</si>
  <si>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</si>
  <si>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</si>
  <si>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</si>
  <si>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</si>
  <si>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</si>
  <si>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</si>
  <si>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</si>
  <si>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</si>
  <si>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</si>
  <si>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</si>
  <si>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</si>
  <si>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</si>
  <si>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</si>
  <si>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</si>
  <si>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</si>
  <si>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</si>
  <si>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</si>
  <si>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</si>
  <si>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</si>
  <si>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</si>
  <si>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</si>
  <si>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</si>
  <si>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</si>
  <si>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</si>
  <si>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</si>
  <si>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</si>
  <si>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</si>
  <si>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</si>
  <si>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</si>
  <si>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</si>
  <si>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</si>
  <si>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</si>
  <si>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</si>
  <si>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</si>
  <si>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</si>
  <si>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</si>
  <si>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</si>
  <si>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</si>
  <si>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</si>
  <si>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</si>
  <si>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</si>
  <si>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</si>
  <si>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</si>
  <si>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</si>
  <si>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</si>
  <si>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</si>
  <si>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</si>
  <si>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</si>
  <si>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</si>
  <si>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</si>
  <si>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</si>
  <si>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</si>
  <si>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</si>
  <si>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</si>
  <si>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</si>
  <si>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</si>
  <si>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</si>
  <si>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</si>
  <si>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</si>
  <si>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</si>
  <si>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</si>
  <si>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</si>
  <si>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</si>
  <si>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</si>
  <si>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</si>
  <si>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</si>
  <si>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</si>
  <si>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</si>
  <si>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</si>
  <si>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</si>
  <si>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</si>
  <si>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</si>
  <si>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</si>
  <si>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</si>
  <si>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</si>
  <si>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</si>
  <si>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</si>
  <si>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</si>
  <si>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</si>
  <si>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</si>
  <si>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</si>
  <si>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</si>
  <si>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</si>
  <si>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</si>
  <si>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</si>
  <si>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</si>
  <si>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</si>
  <si>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</si>
  <si>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</si>
  <si>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</si>
  <si>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</si>
  <si>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</si>
  <si>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</si>
  <si>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</si>
  <si>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</si>
  <si>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</si>
  <si>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</si>
  <si>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</si>
  <si>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</si>
  <si>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</si>
  <si>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</si>
  <si>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</si>
  <si>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</si>
  <si>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</si>
  <si>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</si>
  <si>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</si>
  <si>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</si>
  <si>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</si>
  <si>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</si>
  <si>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</si>
  <si>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</si>
  <si>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</si>
  <si>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</si>
  <si>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</si>
  <si>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</si>
  <si>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</si>
  <si>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</si>
  <si>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</si>
  <si>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</si>
  <si>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</si>
  <si>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</si>
  <si>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</si>
  <si>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</si>
  <si>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</si>
  <si>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</si>
  <si>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</si>
  <si>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</si>
  <si>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</si>
  <si>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</si>
  <si>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</si>
  <si>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</si>
  <si>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</si>
  <si>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</si>
  <si>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</si>
  <si>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</si>
  <si>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</si>
  <si>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</si>
  <si>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</si>
  <si>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</si>
  <si>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</si>
  <si>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</si>
  <si>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</si>
  <si>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</si>
  <si>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</si>
  <si>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</si>
  <si>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</si>
  <si>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</si>
  <si>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</si>
  <si>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</si>
  <si>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</si>
  <si>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</si>
  <si>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</si>
  <si>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</si>
  <si>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</si>
  <si>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</si>
  <si>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</si>
  <si>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</si>
  <si>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</si>
  <si>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</si>
  <si>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</si>
  <si>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</si>
  <si>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</si>
  <si>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</si>
  <si>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</si>
  <si>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</si>
  <si>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</si>
  <si>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</si>
  <si>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</si>
  <si>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</si>
  <si>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</si>
  <si>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</si>
  <si>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</si>
  <si>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</si>
  <si>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</si>
  <si>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</si>
  <si>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</si>
  <si>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</si>
  <si>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</si>
  <si>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</si>
  <si>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</si>
  <si>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</si>
  <si>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</si>
  <si>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</si>
  <si>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</si>
  <si>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</si>
  <si>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</si>
  <si>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</si>
  <si>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</si>
  <si>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</si>
  <si>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</si>
  <si>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</si>
  <si>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</si>
  <si>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</si>
  <si>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</si>
  <si>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</si>
  <si>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</si>
  <si>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</si>
  <si>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</si>
  <si>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</si>
  <si>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</si>
  <si>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</si>
  <si>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</si>
  <si>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</si>
  <si>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</si>
  <si>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</si>
  <si>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</si>
  <si>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</si>
  <si>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</si>
  <si>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</si>
  <si>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</si>
  <si>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</si>
  <si>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</si>
  <si>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</si>
  <si>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</si>
  <si>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</si>
  <si>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</si>
  <si>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</si>
  <si>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</si>
  <si>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</si>
  <si>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</si>
  <si>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</si>
  <si>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</si>
  <si>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</si>
  <si>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</si>
  <si>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</si>
  <si>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</si>
  <si>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</si>
  <si>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</si>
  <si>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</si>
  <si>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</si>
  <si>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</si>
  <si>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</si>
  <si>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</si>
  <si>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</si>
  <si>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</si>
  <si>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</si>
  <si>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</si>
  <si>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</si>
  <si>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</si>
  <si>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</si>
  <si>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</si>
  <si>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</si>
  <si>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</si>
  <si>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</si>
  <si>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</si>
  <si>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</si>
  <si>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</si>
  <si>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</si>
  <si>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</si>
  <si>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</si>
  <si>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</si>
  <si>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</si>
  <si>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</si>
  <si>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</si>
  <si>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</si>
  <si>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</si>
  <si>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</si>
  <si>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</si>
  <si>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</si>
  <si>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</si>
  <si>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</si>
  <si>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</si>
  <si>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</si>
  <si>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</si>
  <si>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</si>
  <si>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</si>
  <si>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</si>
  <si>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</si>
  <si>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</si>
  <si>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</si>
  <si>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</si>
  <si>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</si>
  <si>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</si>
  <si>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</si>
  <si>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</si>
  <si>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</si>
  <si>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</si>
  <si>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</si>
  <si>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</si>
  <si>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</si>
  <si>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</si>
  <si>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</si>
  <si>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</si>
  <si>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</si>
  <si>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</si>
  <si>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</si>
  <si>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</si>
  <si>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</si>
  <si>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</si>
  <si>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</si>
  <si>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</si>
  <si>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</si>
  <si>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</si>
  <si>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</si>
  <si>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</si>
  <si>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</si>
  <si>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</si>
  <si>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</si>
  <si>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</si>
  <si>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</si>
  <si>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</si>
  <si>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</si>
  <si>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</si>
  <si>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</si>
  <si>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</si>
  <si>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</si>
  <si>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</si>
  <si>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</si>
  <si>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</si>
  <si>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</si>
  <si>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</si>
  <si>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</si>
  <si>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</si>
  <si>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</si>
  <si>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</si>
  <si>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</si>
  <si>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</si>
  <si>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</si>
  <si>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</si>
  <si>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</si>
  <si>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</si>
  <si>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</si>
  <si>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</si>
  <si>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</si>
  <si>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</si>
  <si>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</si>
  <si>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</si>
  <si>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</si>
  <si>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</si>
  <si>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</si>
  <si>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</si>
  <si>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</si>
  <si>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</si>
  <si>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</si>
  <si>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</si>
  <si>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</si>
  <si>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</si>
  <si>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</si>
  <si>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</si>
  <si>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</si>
  <si>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</si>
  <si>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</si>
  <si>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</si>
  <si>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</si>
  <si>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</si>
  <si>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</si>
  <si>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</si>
  <si>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</si>
  <si>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</si>
  <si>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</si>
  <si>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</si>
  <si>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</si>
  <si>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</si>
  <si>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</si>
  <si>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</si>
  <si>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</si>
  <si>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</si>
  <si>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</si>
  <si>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</si>
  <si>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</si>
  <si>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</si>
  <si>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</si>
  <si>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</si>
  <si>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</si>
  <si>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</si>
  <si>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</si>
  <si>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</si>
  <si>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</si>
  <si>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</si>
  <si>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</si>
  <si>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</si>
  <si>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</si>
  <si>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</si>
  <si>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</si>
  <si>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</si>
  <si>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</si>
  <si>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</si>
  <si>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</si>
  <si>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</si>
  <si>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</si>
  <si>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</si>
  <si>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</si>
  <si>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</si>
  <si>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</si>
  <si>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</si>
  <si>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</si>
  <si>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</si>
  <si>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</si>
  <si>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</si>
  <si>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</si>
  <si>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</si>
  <si>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</si>
  <si>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</si>
  <si>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</si>
  <si>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</si>
  <si>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</si>
  <si>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</si>
  <si>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</si>
  <si>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</si>
  <si>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</si>
  <si>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</si>
  <si>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</si>
  <si>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</si>
  <si>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</si>
  <si>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</si>
  <si>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</si>
  <si>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</si>
  <si>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</si>
  <si>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</si>
  <si>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</si>
  <si>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</si>
  <si>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</si>
  <si>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</si>
  <si>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</si>
  <si>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</si>
  <si>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</si>
  <si>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</si>
  <si>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</si>
  <si>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</si>
  <si>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</si>
  <si>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</si>
  <si>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</si>
  <si>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</si>
  <si>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</si>
  <si>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</si>
  <si>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</si>
  <si>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</si>
  <si>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</si>
  <si>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</si>
  <si>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</si>
  <si>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</si>
  <si>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</si>
  <si>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</si>
  <si>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</si>
  <si>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</si>
  <si>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</si>
  <si>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</si>
  <si>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</si>
  <si>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</si>
  <si>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</si>
  <si>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</si>
  <si>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</si>
  <si>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</si>
  <si>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</si>
  <si>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</si>
  <si>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</si>
  <si>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</si>
  <si>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</si>
  <si>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</si>
  <si>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</si>
  <si>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</si>
  <si>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</si>
  <si>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</si>
  <si>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</si>
  <si>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</si>
  <si>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</si>
  <si>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</si>
  <si>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</si>
  <si>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</si>
  <si>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</si>
  <si>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</si>
  <si>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</si>
  <si>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</si>
  <si>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</si>
  <si>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</si>
  <si>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</si>
  <si>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</si>
  <si>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</si>
  <si>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</si>
  <si>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</si>
  <si>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</si>
  <si>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</si>
  <si>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</si>
  <si>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</si>
  <si>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</si>
  <si>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</si>
  <si>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</si>
  <si>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</si>
  <si>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</si>
  <si>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</si>
  <si>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</si>
  <si>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</si>
  <si>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</si>
  <si>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</si>
  <si>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</si>
  <si>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</si>
  <si>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</si>
  <si>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</si>
  <si>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</si>
  <si>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</si>
  <si>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</si>
  <si>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</si>
  <si>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</si>
  <si>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</si>
  <si>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</si>
  <si>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</si>
  <si>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</si>
  <si>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</si>
  <si>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</si>
  <si>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</si>
  <si>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</si>
  <si>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</si>
  <si>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</si>
  <si>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</si>
  <si>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</si>
  <si>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</si>
  <si>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</si>
  <si>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</si>
  <si>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</si>
  <si>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</si>
  <si>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</si>
  <si>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</si>
  <si>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</si>
  <si>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</si>
  <si>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</si>
  <si>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</si>
  <si>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</si>
  <si>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</si>
  <si>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</si>
  <si>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</si>
  <si>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</si>
  <si>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</si>
  <si>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</si>
  <si>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</si>
  <si>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</si>
  <si>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</si>
  <si>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</si>
  <si>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</si>
  <si>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</si>
  <si>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</si>
  <si>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</si>
  <si>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</si>
  <si>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</si>
  <si>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</si>
  <si>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</si>
  <si>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</si>
  <si>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</si>
  <si>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</si>
  <si>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</si>
  <si>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</si>
  <si>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</si>
  <si>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</si>
  <si>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</si>
  <si>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</si>
  <si>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</si>
  <si>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</si>
  <si>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</si>
  <si>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</si>
  <si>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</si>
  <si>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</si>
  <si>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</si>
  <si>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</si>
  <si>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</si>
  <si>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</si>
  <si>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</si>
  <si>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</si>
  <si>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</si>
  <si>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</si>
  <si>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</si>
  <si>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</si>
  <si>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</si>
  <si>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</si>
  <si>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</si>
  <si>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</si>
  <si>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</si>
  <si>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</si>
  <si>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</si>
  <si>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</si>
  <si>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</si>
  <si>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</si>
  <si>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</si>
  <si>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</si>
  <si>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</si>
  <si>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</si>
  <si>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</si>
  <si>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</si>
  <si>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</si>
  <si>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</si>
  <si>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</si>
  <si>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</si>
  <si>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</si>
  <si>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</si>
  <si>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</si>
  <si>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</si>
  <si>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</si>
  <si>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</si>
  <si>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</si>
  <si>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</si>
  <si>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</si>
  <si>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</si>
  <si>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</si>
  <si>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</si>
  <si>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</si>
  <si>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</si>
  <si>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</si>
  <si>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</si>
  <si>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</si>
  <si>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</si>
  <si>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</si>
  <si>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</si>
  <si>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</si>
  <si>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</si>
  <si>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</si>
  <si>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</si>
  <si>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</si>
  <si>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</si>
  <si>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</si>
  <si>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</si>
  <si>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</si>
  <si>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</si>
  <si>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</si>
  <si>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</si>
  <si>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</si>
  <si>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</si>
  <si>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</si>
  <si>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</si>
  <si>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</si>
  <si>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</si>
  <si>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</si>
  <si>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</si>
  <si>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</si>
  <si>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</si>
  <si>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</si>
  <si>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</si>
  <si>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</si>
  <si>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</si>
  <si>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</si>
  <si>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</si>
  <si>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</si>
  <si>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</si>
  <si>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</si>
  <si>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</si>
  <si>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</si>
  <si>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</si>
  <si>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</si>
  <si>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</si>
  <si>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</si>
  <si>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</si>
  <si>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</si>
  <si>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</si>
  <si>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</si>
  <si>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</si>
  <si>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</si>
  <si>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</si>
  <si>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</si>
  <si>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</si>
  <si>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</si>
  <si>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</si>
  <si>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</si>
  <si>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</si>
  <si>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</si>
  <si>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</si>
  <si>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</si>
  <si>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</si>
  <si>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</si>
  <si>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</si>
  <si>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</si>
  <si>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</si>
  <si>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</si>
  <si>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</si>
  <si>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</si>
  <si>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</si>
  <si>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</si>
  <si>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</si>
  <si>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</si>
  <si>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</si>
  <si>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</si>
  <si>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</si>
  <si>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</si>
  <si>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</si>
  <si>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</si>
  <si>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</si>
  <si>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</si>
  <si>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</si>
  <si>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</si>
  <si>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</si>
  <si>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</si>
  <si>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</si>
  <si>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</si>
  <si>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</si>
  <si>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</si>
  <si>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</si>
  <si>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</si>
  <si>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</si>
  <si>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</si>
  <si>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</si>
  <si>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</si>
  <si>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</si>
  <si>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</si>
  <si>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</si>
  <si>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</si>
  <si>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</si>
  <si>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</si>
  <si>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</si>
  <si>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</si>
  <si>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</si>
  <si>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</si>
  <si>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</si>
  <si>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</si>
  <si>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</si>
  <si>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</si>
  <si>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</si>
  <si>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</si>
  <si>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</si>
  <si>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</si>
  <si>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</si>
  <si>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</si>
  <si>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</si>
  <si>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</si>
  <si>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</si>
  <si>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</si>
  <si>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</si>
  <si>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</si>
  <si>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</si>
  <si>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</si>
  <si>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</si>
  <si>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</si>
  <si>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</si>
  <si>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</si>
  <si>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</si>
  <si>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</si>
  <si>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</si>
  <si>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</si>
  <si>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</si>
  <si>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</si>
  <si>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</si>
  <si>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</si>
  <si>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</si>
  <si>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</si>
  <si>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</si>
  <si>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</si>
  <si>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</si>
  <si>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</si>
  <si>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</si>
  <si>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</si>
  <si>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</si>
  <si>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</si>
  <si>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</si>
  <si>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</si>
  <si>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</si>
  <si>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</si>
  <si>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</si>
  <si>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</si>
  <si>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</si>
  <si>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</si>
  <si>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</si>
  <si>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</si>
  <si>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</si>
  <si>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</si>
  <si>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</si>
  <si>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</si>
  <si>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</si>
  <si>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</si>
  <si>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</si>
  <si>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</si>
  <si>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</si>
  <si>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</si>
  <si>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</si>
  <si>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</si>
  <si>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</si>
  <si>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</si>
  <si>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</si>
  <si>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</si>
  <si>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</si>
  <si>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</si>
  <si>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</si>
  <si>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</si>
  <si>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</si>
  <si>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</si>
  <si>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</si>
  <si>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</si>
  <si>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</si>
  <si>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</si>
  <si>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</si>
  <si>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</si>
  <si>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</si>
  <si>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</si>
  <si>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</si>
  <si>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</si>
  <si>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</si>
  <si>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</si>
  <si>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</si>
  <si>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</si>
  <si>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</si>
  <si>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</si>
  <si>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</si>
  <si>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</si>
  <si>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</si>
  <si>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</si>
  <si>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</si>
  <si>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</si>
  <si>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</si>
  <si>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</si>
  <si>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</si>
  <si>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</si>
  <si>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</si>
  <si>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</si>
  <si>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</si>
  <si>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</si>
  <si>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</si>
  <si>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</si>
  <si>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</si>
  <si>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</si>
  <si>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</si>
  <si>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</si>
  <si>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</si>
  <si>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</si>
  <si>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</si>
  <si>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</si>
  <si>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</si>
  <si>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</si>
  <si>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</si>
  <si>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</si>
  <si>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</si>
  <si>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</si>
  <si>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</si>
  <si>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</si>
  <si>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</si>
  <si>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</si>
  <si>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</si>
  <si>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</si>
  <si>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</si>
  <si>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</si>
  <si>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</si>
  <si>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</si>
  <si>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</si>
  <si>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</si>
  <si>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</si>
  <si>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</si>
  <si>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</si>
  <si>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</si>
  <si>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</si>
  <si>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</si>
  <si>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</si>
  <si>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</si>
  <si>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</si>
  <si>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</si>
  <si>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</si>
  <si>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</si>
  <si>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</si>
  <si>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</si>
  <si>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</si>
  <si>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</si>
  <si>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</si>
  <si>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</si>
  <si>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</si>
  <si>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</si>
  <si>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</si>
  <si>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</si>
  <si>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</si>
  <si>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</si>
  <si>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</si>
  <si>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</si>
  <si>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</si>
  <si>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</si>
  <si>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</si>
  <si>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</si>
  <si>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</si>
  <si>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</si>
  <si>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</si>
  <si>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</si>
  <si>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</si>
  <si>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</si>
  <si>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</si>
  <si>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</si>
  <si>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</si>
  <si>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</si>
  <si>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</si>
  <si>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</si>
  <si>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</si>
  <si>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</si>
  <si>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</si>
  <si>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</si>
  <si>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</si>
  <si>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</si>
  <si>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</si>
  <si>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</si>
  <si>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</si>
  <si>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</si>
  <si>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</si>
  <si>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</si>
  <si>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</si>
  <si>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</si>
  <si>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</si>
  <si>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</si>
  <si>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</si>
  <si>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</si>
  <si>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</si>
  <si>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</si>
  <si>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</si>
  <si>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</si>
  <si>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</si>
  <si>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</si>
  <si>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</si>
  <si>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</si>
  <si>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</si>
  <si>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</si>
  <si>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</si>
  <si>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</si>
  <si>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</si>
  <si>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</si>
  <si>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</si>
  <si>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</si>
  <si>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</si>
  <si>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</si>
  <si>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</si>
  <si>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</si>
  <si>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</si>
  <si>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</si>
  <si>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</si>
  <si>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</si>
  <si>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</si>
  <si>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</si>
  <si>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</si>
  <si>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</si>
  <si>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</si>
  <si>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</si>
  <si>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</si>
  <si>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</si>
  <si>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</si>
  <si>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</si>
  <si>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</si>
  <si>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</si>
  <si>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</si>
  <si>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</si>
  <si>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</si>
  <si>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</si>
  <si>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</si>
  <si>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</si>
  <si>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</si>
  <si>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</si>
  <si>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</si>
  <si>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</si>
  <si>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</si>
  <si>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</si>
  <si>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</si>
  <si>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</si>
  <si>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</si>
  <si>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</si>
  <si>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</si>
  <si>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</si>
  <si>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</si>
  <si>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</si>
  <si>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</si>
  <si>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</si>
  <si>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</si>
  <si>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</si>
  <si>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</si>
  <si>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</si>
  <si>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</si>
  <si>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</si>
  <si>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</si>
  <si>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</si>
  <si>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</si>
  <si>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</si>
  <si>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</si>
  <si>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</si>
  <si>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</si>
  <si>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</si>
  <si>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</si>
  <si>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</si>
  <si>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</si>
  <si>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</si>
  <si>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</si>
  <si>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</si>
  <si>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</si>
  <si>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</si>
  <si>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</si>
  <si>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</si>
  <si>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</si>
  <si>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</si>
  <si>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</si>
  <si>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</si>
  <si>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</si>
  <si>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</si>
  <si>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</si>
  <si>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</si>
  <si>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</si>
  <si>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</si>
  <si>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</si>
  <si>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</si>
  <si>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</si>
  <si>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</si>
  <si>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</si>
  <si>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</si>
  <si>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</si>
  <si>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</si>
  <si>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</si>
  <si>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</si>
  <si>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</si>
  <si>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</si>
  <si>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</si>
  <si>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</si>
  <si>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</si>
  <si>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</si>
  <si>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</si>
  <si>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</si>
  <si>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</si>
  <si>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</si>
  <si>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</si>
  <si>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</si>
  <si>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</si>
  <si>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</si>
  <si>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</si>
  <si>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</si>
  <si>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</si>
  <si>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</si>
  <si>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</si>
  <si>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</si>
  <si>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</si>
  <si>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</si>
  <si>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</si>
  <si>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</si>
  <si>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</si>
  <si>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</si>
  <si>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</si>
  <si>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</si>
  <si>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</si>
  <si>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</si>
  <si>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</si>
  <si>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</si>
  <si>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</si>
  <si>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</si>
  <si>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</si>
  <si>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</si>
  <si>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</si>
  <si>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</si>
  <si>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</si>
  <si>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</si>
  <si>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</si>
  <si>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</si>
  <si>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</si>
  <si>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</si>
  <si>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</si>
  <si>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</si>
  <si>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</si>
  <si>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</si>
  <si>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</si>
  <si>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</si>
  <si>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</si>
  <si>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</si>
  <si>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</si>
  <si>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</si>
  <si>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</si>
  <si>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</si>
  <si>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</si>
  <si>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</si>
  <si>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</si>
  <si>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</si>
  <si>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</si>
  <si>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</si>
  <si>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</si>
  <si>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</si>
  <si>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</si>
  <si>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</si>
  <si>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</si>
  <si>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</si>
  <si>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</si>
  <si>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</si>
  <si>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</si>
  <si>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</si>
  <si>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</si>
  <si>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</si>
  <si>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</si>
  <si>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</si>
  <si>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</si>
  <si>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</si>
  <si>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</si>
  <si>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</si>
  <si>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</si>
  <si>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</si>
  <si>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</si>
  <si>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</si>
  <si>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</si>
  <si>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</si>
  <si>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</si>
  <si>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</si>
  <si>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</si>
  <si>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</si>
  <si>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</si>
  <si>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</si>
  <si>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</si>
  <si>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</si>
  <si>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</si>
  <si>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</si>
  <si>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</si>
  <si>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</si>
  <si>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</si>
  <si>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</si>
  <si>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</si>
  <si>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</si>
  <si>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</si>
  <si>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</si>
  <si>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</si>
  <si>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</si>
  <si>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</si>
  <si>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</si>
  <si>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</si>
  <si>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</si>
  <si>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</si>
  <si>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</si>
  <si>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</si>
  <si>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</si>
  <si>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</si>
  <si>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</si>
  <si>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</si>
  <si>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</si>
  <si>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</si>
  <si>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</si>
  <si>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</si>
  <si>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</si>
  <si>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</si>
  <si>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</si>
  <si>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</si>
  <si>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</si>
  <si>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</si>
  <si>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</si>
  <si>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</si>
  <si>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</si>
  <si>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</si>
  <si>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</si>
  <si>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</si>
  <si>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</si>
  <si>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</si>
  <si>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</si>
  <si>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</si>
  <si>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</si>
  <si>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</si>
  <si>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</si>
  <si>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</si>
  <si>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</si>
  <si>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</si>
  <si>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</si>
  <si>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</si>
  <si>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</si>
  <si>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</si>
  <si>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</si>
  <si>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</si>
  <si>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</si>
  <si>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</si>
  <si>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</si>
  <si>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</si>
  <si>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</si>
  <si>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</si>
  <si>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</si>
  <si>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</si>
  <si>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</si>
  <si>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</si>
  <si>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</si>
  <si>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</si>
  <si>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</si>
  <si>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</si>
  <si>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</si>
  <si>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</si>
  <si>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</si>
  <si>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</si>
  <si>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</si>
  <si>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</si>
  <si>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</si>
  <si>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</si>
  <si>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</si>
  <si>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</si>
  <si>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</si>
  <si>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</si>
  <si>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</si>
  <si>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</si>
  <si>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</si>
  <si>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</si>
  <si>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</si>
  <si>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</si>
  <si>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</si>
  <si>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</si>
  <si>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</si>
  <si>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</si>
  <si>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</si>
  <si>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</si>
  <si>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</si>
  <si>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</si>
  <si>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</si>
  <si>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</si>
  <si>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</si>
  <si>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</si>
  <si>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</si>
  <si>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</si>
  <si>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</si>
  <si>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</si>
  <si>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</si>
  <si>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</si>
  <si>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</si>
  <si>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</si>
  <si>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</si>
  <si>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</si>
  <si>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</si>
  <si>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</si>
  <si>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</si>
  <si>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</si>
  <si>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</si>
  <si>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</si>
  <si>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</si>
  <si>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</si>
  <si>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</si>
  <si>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</si>
  <si>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</si>
  <si>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</si>
  <si>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</si>
  <si>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</si>
  <si>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</si>
  <si>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</si>
  <si>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</si>
  <si>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</si>
  <si>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</si>
  <si>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</si>
  <si>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</si>
  <si>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</si>
  <si>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</si>
  <si>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</si>
  <si>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</si>
  <si>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</si>
  <si>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</si>
  <si>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</si>
  <si>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</si>
  <si>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</si>
  <si>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</si>
  <si>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</si>
  <si>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</si>
  <si>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</si>
  <si>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</si>
  <si>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</si>
  <si>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</si>
  <si>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</si>
  <si>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</si>
  <si>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</si>
  <si>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</si>
  <si>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</si>
  <si>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</si>
  <si>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</si>
  <si>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</si>
  <si>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</si>
  <si>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</si>
  <si>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</si>
  <si>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</si>
  <si>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</si>
  <si>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</si>
  <si>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</si>
  <si>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</si>
  <si>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</si>
  <si>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</si>
  <si>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</si>
  <si>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</si>
  <si>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</si>
  <si>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</si>
  <si>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</si>
  <si>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</si>
  <si>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</si>
  <si>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</si>
  <si>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</si>
  <si>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</si>
  <si>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</si>
  <si>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</si>
  <si>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</si>
  <si>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</si>
  <si>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</si>
  <si>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</si>
  <si>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</si>
  <si>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</si>
  <si>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</si>
  <si>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</si>
  <si>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</si>
  <si>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</si>
  <si>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</si>
  <si>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</si>
  <si>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</si>
  <si>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</si>
  <si>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</si>
  <si>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</si>
  <si>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</si>
  <si>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</si>
  <si>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</si>
  <si>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</si>
  <si>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</si>
  <si>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</si>
  <si>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</si>
  <si>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</si>
  <si>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</si>
  <si>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</si>
  <si>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</si>
  <si>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</si>
  <si>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</si>
  <si>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</si>
  <si>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</si>
  <si>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</si>
  <si>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</si>
  <si>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</si>
  <si>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</si>
  <si>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</si>
  <si>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</si>
  <si>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</si>
  <si>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</si>
  <si>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</si>
  <si>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</si>
  <si>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</si>
  <si>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</si>
  <si>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</si>
  <si>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</si>
  <si>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</si>
  <si>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</si>
  <si>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</si>
  <si>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</si>
  <si>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</si>
  <si>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</si>
  <si>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</si>
  <si>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</si>
  <si>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</si>
  <si>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</si>
  <si>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</si>
  <si>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</si>
  <si>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</si>
  <si>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</si>
  <si>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</si>
  <si>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</si>
  <si>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</si>
  <si>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</si>
  <si>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</si>
  <si>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</si>
  <si>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</si>
  <si>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</si>
  <si>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</si>
  <si>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</si>
  <si>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</si>
  <si>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</si>
  <si>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</si>
  <si>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</si>
  <si>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</si>
  <si>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</si>
  <si>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</si>
  <si>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</si>
  <si>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</si>
  <si>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</si>
  <si>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</si>
  <si>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</si>
  <si>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</si>
  <si>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</si>
  <si>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</si>
  <si>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</si>
  <si>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</si>
  <si>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</si>
  <si>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</si>
  <si>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</si>
  <si>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</si>
  <si>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</si>
  <si>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</si>
  <si>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</si>
  <si>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</si>
  <si>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</si>
  <si>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</si>
  <si>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</si>
  <si>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</si>
  <si>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</si>
  <si>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</si>
  <si>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</si>
  <si>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</si>
  <si>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</si>
  <si>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</si>
  <si>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</si>
  <si>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</si>
  <si>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</si>
  <si>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</si>
  <si>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</si>
  <si>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</si>
  <si>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</si>
  <si>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</si>
  <si>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</si>
  <si>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</si>
  <si>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</si>
  <si>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</si>
  <si>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</si>
  <si>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</si>
  <si>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</si>
  <si>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</si>
  <si>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</si>
  <si>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</si>
  <si>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</si>
  <si>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</si>
  <si>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</si>
  <si>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</si>
  <si>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</si>
  <si>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</si>
  <si>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</si>
  <si>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</si>
  <si>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</si>
  <si>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</si>
  <si>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</si>
  <si>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</si>
  <si>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</si>
  <si>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</si>
  <si>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</si>
  <si>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</si>
  <si>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</si>
  <si>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</si>
  <si>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</si>
  <si>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</si>
  <si>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</si>
  <si>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</si>
  <si>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</si>
  <si>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</si>
  <si>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</si>
  <si>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</si>
  <si>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</si>
  <si>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</si>
  <si>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</si>
  <si>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</si>
  <si>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</si>
  <si>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</si>
  <si>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</si>
  <si>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</si>
  <si>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</si>
  <si>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</si>
  <si>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</si>
  <si>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</si>
  <si>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</si>
  <si>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</si>
  <si>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</si>
  <si>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</si>
  <si>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</si>
  <si>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</si>
  <si>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</si>
  <si>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</si>
  <si>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</si>
  <si>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</si>
  <si>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</si>
  <si>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</si>
  <si>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</si>
  <si>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</si>
  <si>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</si>
  <si>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</si>
  <si>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</si>
  <si>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</si>
  <si>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</si>
  <si>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</si>
  <si>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</si>
  <si>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</si>
  <si>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</si>
  <si>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</si>
  <si>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</si>
  <si>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</si>
  <si>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</si>
  <si>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</si>
  <si>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</si>
  <si>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</si>
  <si>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</si>
  <si>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</si>
  <si>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</si>
  <si>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</si>
  <si>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</si>
  <si>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</si>
  <si>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</si>
  <si>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</si>
  <si>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</si>
  <si>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</si>
  <si>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</si>
  <si>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</si>
  <si>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</si>
  <si>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</si>
  <si>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</si>
  <si>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</si>
  <si>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</si>
  <si>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</si>
  <si>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</si>
  <si>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</si>
  <si>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</si>
  <si>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</si>
  <si>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</si>
  <si>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</si>
  <si>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</si>
  <si>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</si>
  <si>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</si>
  <si>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</si>
  <si>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</si>
  <si>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</si>
  <si>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</si>
  <si>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</si>
  <si>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</si>
  <si>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</si>
  <si>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</si>
  <si>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</si>
  <si>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</si>
  <si>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</si>
  <si>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</si>
  <si>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</si>
  <si>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</si>
  <si>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</si>
  <si>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</si>
  <si>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</si>
  <si>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</si>
  <si>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</si>
  <si>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</si>
  <si>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</si>
  <si>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</si>
  <si>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</si>
  <si>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</si>
  <si>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</si>
  <si>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</si>
  <si>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</si>
  <si>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</si>
  <si>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</si>
  <si>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</si>
  <si>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</si>
  <si>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</si>
  <si>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</si>
  <si>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</si>
  <si>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</si>
  <si>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</si>
  <si>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</si>
  <si>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</si>
  <si>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</si>
  <si>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</si>
  <si>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</si>
  <si>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</si>
  <si>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</si>
  <si>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</si>
  <si>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</si>
  <si>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</si>
  <si>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</si>
  <si>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</si>
  <si>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</si>
  <si>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</si>
  <si>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</si>
  <si>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</si>
  <si>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</si>
  <si>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</si>
  <si>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</si>
  <si>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</si>
  <si>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</si>
  <si>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</si>
  <si>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</si>
  <si>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</si>
  <si>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</si>
  <si>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</si>
  <si>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</si>
  <si>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</si>
  <si>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</si>
  <si>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</si>
  <si>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</si>
  <si>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</si>
  <si>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</si>
  <si>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</si>
  <si>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</si>
  <si>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</si>
  <si>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</si>
  <si>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</si>
  <si>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</si>
  <si>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</si>
  <si>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</si>
  <si>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</si>
  <si>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</si>
  <si>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</si>
  <si>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</si>
  <si>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</si>
  <si>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</si>
  <si>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</si>
  <si>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</si>
  <si>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</si>
  <si>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</si>
  <si>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</si>
  <si>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</si>
  <si>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</si>
  <si>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</si>
  <si>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</si>
  <si>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</si>
  <si>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</si>
  <si>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</si>
  <si>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</si>
  <si>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</si>
  <si>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</si>
  <si>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</si>
  <si>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</si>
  <si>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</si>
  <si>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</si>
  <si>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</si>
  <si>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</si>
  <si>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</si>
  <si>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</si>
  <si>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</si>
  <si>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</si>
  <si>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</si>
  <si>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</si>
  <si>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</si>
  <si>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</si>
  <si>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</si>
  <si>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</si>
  <si>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</si>
  <si>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</si>
  <si>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</si>
  <si>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</si>
  <si>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</si>
  <si>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</si>
  <si>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</si>
  <si>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</si>
  <si>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</si>
  <si>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</si>
  <si>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</si>
  <si>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</si>
  <si>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</si>
  <si>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</si>
  <si>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</si>
  <si>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</si>
  <si>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</si>
  <si>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</si>
  <si>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</si>
  <si>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</si>
  <si>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</si>
  <si>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</si>
  <si>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</si>
  <si>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</si>
  <si>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</si>
  <si>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</si>
  <si>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</si>
  <si>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</si>
  <si>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</si>
  <si>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</si>
  <si>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</si>
  <si>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</si>
  <si>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</si>
  <si>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</si>
  <si>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</si>
  <si>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</si>
  <si>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</si>
  <si>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</si>
  <si>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</si>
  <si>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</si>
  <si>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</si>
  <si>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</si>
  <si>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</si>
  <si>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</si>
  <si>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</si>
  <si>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</si>
  <si>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</si>
  <si>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</si>
  <si>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</si>
  <si>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</si>
  <si>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</si>
  <si>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</si>
  <si>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</si>
  <si>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</si>
  <si>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</si>
  <si>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</si>
  <si>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</si>
  <si>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</si>
  <si>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</si>
  <si>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</si>
  <si>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</si>
  <si>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</si>
  <si>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</si>
  <si>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</si>
  <si>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</si>
  <si>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</si>
  <si>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</si>
  <si>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</si>
  <si>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</si>
  <si>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</si>
  <si>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</si>
  <si>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</si>
  <si>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</si>
  <si>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</si>
  <si>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</si>
  <si>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</si>
  <si>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</si>
  <si>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</si>
  <si>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</si>
  <si>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</si>
  <si>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</si>
  <si>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</si>
  <si>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</si>
  <si>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</si>
  <si>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</si>
  <si>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</si>
  <si>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</si>
  <si>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</si>
  <si>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</si>
  <si>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</si>
  <si>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</si>
  <si>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</si>
  <si>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</si>
  <si>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</si>
  <si>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</si>
  <si>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</si>
  <si>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</si>
  <si>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</si>
  <si>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</si>
  <si>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</si>
  <si>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</si>
  <si>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</si>
  <si>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</si>
  <si>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</si>
  <si>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</si>
  <si>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</si>
  <si>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</si>
  <si>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</si>
  <si>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</si>
  <si>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</si>
  <si>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</si>
  <si>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</si>
  <si>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</si>
  <si>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</si>
  <si>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</si>
  <si>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</si>
  <si>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</si>
  <si>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</si>
  <si>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</si>
  <si>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</si>
  <si>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</si>
  <si>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</si>
  <si>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</si>
  <si>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</si>
  <si>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</si>
  <si>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</si>
  <si>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</si>
  <si>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</si>
  <si>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</si>
  <si>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</si>
  <si>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</si>
  <si>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</si>
  <si>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</si>
  <si>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</si>
  <si>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</si>
  <si>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</si>
  <si>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</si>
  <si>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</si>
  <si>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</si>
  <si>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</si>
  <si>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</si>
  <si>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</si>
  <si>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</si>
  <si>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</si>
  <si>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</si>
  <si>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</si>
  <si>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</si>
  <si>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</si>
  <si>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</si>
  <si>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</si>
  <si>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</si>
  <si>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</si>
  <si>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</si>
  <si>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</si>
  <si>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</si>
  <si>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</si>
  <si>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</si>
  <si>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</si>
  <si>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</si>
  <si>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</si>
  <si>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</si>
  <si>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</si>
  <si>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</si>
  <si>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</si>
  <si>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</si>
  <si>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</si>
  <si>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</si>
  <si>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</si>
  <si>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</si>
  <si>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</si>
  <si>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</si>
  <si>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</si>
  <si>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</si>
  <si>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</si>
  <si>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</si>
  <si>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</si>
  <si>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</si>
  <si>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</si>
  <si>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</si>
  <si>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</si>
  <si>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</si>
  <si>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</si>
  <si>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</si>
  <si>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</si>
  <si>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</si>
  <si>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</si>
  <si>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</si>
  <si>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</si>
  <si>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</si>
  <si>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</si>
  <si>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</si>
  <si>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</si>
  <si>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</si>
  <si>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</si>
  <si>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</si>
  <si>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</si>
  <si>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</si>
  <si>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</si>
  <si>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</si>
  <si>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</si>
  <si>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</si>
  <si>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</si>
  <si>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</si>
  <si>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</si>
  <si>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</si>
  <si>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</si>
  <si>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</si>
  <si>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</si>
  <si>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</si>
  <si>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</si>
  <si>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</si>
  <si>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</si>
  <si>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</si>
  <si>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</si>
  <si>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</si>
  <si>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</si>
  <si>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</si>
  <si>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</si>
  <si>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</si>
  <si>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</si>
  <si>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</si>
  <si>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</si>
  <si>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</si>
  <si>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</si>
  <si>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</si>
  <si>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</si>
  <si>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</si>
  <si>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</si>
  <si>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</si>
  <si>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</si>
  <si>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</si>
  <si>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</si>
  <si>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</si>
  <si>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</si>
  <si>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</si>
  <si>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</si>
  <si>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</si>
  <si>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</si>
  <si>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</si>
  <si>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</si>
  <si>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</si>
  <si>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</si>
  <si>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</si>
  <si>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</si>
  <si>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</si>
  <si>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</si>
  <si>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</si>
  <si>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</si>
  <si>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</si>
  <si>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</si>
  <si>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</si>
  <si>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</si>
  <si>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</si>
  <si>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</si>
  <si>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</si>
  <si>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</si>
  <si>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</si>
  <si>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</si>
  <si>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</si>
  <si>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</si>
  <si>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</si>
  <si>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</si>
  <si>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</si>
  <si>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</si>
  <si>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</si>
  <si>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</si>
  <si>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</si>
  <si>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</si>
  <si>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</si>
  <si>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</si>
  <si>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</si>
  <si>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</si>
  <si>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</si>
  <si>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</si>
  <si>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</si>
  <si>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</si>
  <si>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</si>
  <si>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</si>
  <si>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</si>
  <si>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</si>
  <si>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</si>
  <si>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</si>
  <si>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</si>
  <si>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</si>
  <si>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</si>
  <si>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</si>
  <si>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</si>
  <si>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</si>
  <si>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</si>
  <si>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</si>
  <si>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</si>
  <si>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</si>
  <si>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</si>
  <si>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</si>
  <si>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</si>
  <si>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</si>
  <si>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</si>
  <si>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</si>
  <si>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</si>
  <si>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</si>
  <si>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</si>
  <si>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</si>
  <si>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</si>
  <si>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</si>
  <si>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</si>
  <si>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</si>
  <si>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</si>
  <si>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</si>
  <si>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</si>
  <si>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</si>
  <si>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</si>
  <si>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</si>
  <si>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</si>
  <si>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</si>
  <si>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</si>
  <si>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</si>
  <si>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</si>
  <si>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</si>
  <si>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</si>
  <si>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</si>
  <si>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</si>
  <si>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</si>
  <si>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</si>
  <si>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</si>
  <si>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</si>
  <si>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</si>
  <si>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</si>
  <si>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</si>
  <si>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</si>
  <si>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</si>
  <si>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</si>
  <si>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</si>
  <si>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</si>
  <si>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</si>
  <si>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</si>
  <si>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</si>
  <si>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</si>
  <si>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</si>
  <si>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</si>
  <si>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</si>
  <si>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</si>
  <si>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</si>
  <si>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</si>
  <si>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</si>
  <si>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</si>
  <si>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</si>
  <si>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</si>
  <si>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</si>
  <si>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</si>
  <si>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</si>
  <si>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</si>
  <si>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</si>
  <si>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</si>
  <si>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</si>
  <si>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</si>
  <si>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</si>
  <si>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</si>
  <si>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</si>
  <si>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</si>
  <si>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</si>
  <si>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</si>
  <si>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</si>
  <si>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</si>
  <si>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</si>
  <si>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</si>
  <si>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</si>
  <si>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</si>
  <si>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</si>
  <si>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</si>
  <si>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</si>
  <si>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</si>
  <si>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</si>
  <si>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</si>
  <si>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</si>
  <si>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</si>
  <si>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</si>
  <si>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</si>
  <si>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</si>
  <si>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</si>
  <si>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</si>
  <si>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</si>
  <si>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</si>
  <si>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</si>
  <si>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</si>
  <si>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</si>
  <si>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</si>
  <si>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</si>
  <si>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</si>
  <si>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</si>
  <si>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</si>
  <si>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</si>
  <si>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</si>
  <si>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</si>
  <si>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</si>
  <si>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</si>
  <si>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</si>
  <si>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</si>
  <si>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</si>
  <si>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</si>
  <si>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</si>
  <si>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</si>
  <si>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</si>
  <si>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</si>
  <si>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</si>
  <si>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</si>
  <si>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</si>
  <si>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</si>
  <si>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</si>
  <si>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</si>
  <si>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</si>
  <si>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</si>
  <si>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</si>
  <si>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</si>
  <si>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</si>
  <si>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</si>
  <si>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</si>
  <si>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</si>
  <si>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</si>
  <si>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</si>
  <si>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</si>
  <si>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</si>
  <si>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</si>
  <si>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</si>
  <si>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</si>
  <si>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</si>
  <si>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</si>
  <si>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</si>
  <si>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</si>
  <si>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</si>
  <si>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</si>
  <si>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</si>
  <si>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</si>
  <si>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</si>
  <si>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</si>
  <si>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</si>
  <si>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</si>
  <si>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</si>
  <si>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</si>
  <si>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</si>
  <si>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</si>
  <si>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</si>
  <si>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</si>
  <si>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</si>
  <si>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</si>
  <si>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</si>
  <si>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</si>
  <si>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</si>
  <si>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</si>
  <si>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</si>
  <si>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</si>
  <si>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</si>
  <si>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</si>
  <si>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</si>
  <si>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</si>
  <si>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</si>
  <si>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</si>
  <si>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</si>
  <si>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</si>
  <si>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</si>
  <si>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</si>
  <si>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</si>
  <si>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</si>
  <si>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</si>
  <si>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</si>
  <si>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</si>
  <si>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</si>
  <si>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</si>
  <si>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</si>
  <si>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</si>
  <si>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</si>
  <si>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</si>
  <si>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</si>
  <si>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</si>
  <si>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</si>
  <si>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</si>
  <si>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</si>
  <si>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</si>
  <si>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</si>
  <si>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</si>
  <si>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</si>
  <si>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</si>
  <si>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</si>
  <si>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</si>
  <si>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</si>
  <si>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</si>
  <si>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</si>
  <si>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</si>
  <si>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</si>
  <si>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</si>
  <si>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</si>
  <si>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</si>
  <si>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</si>
  <si>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</si>
  <si>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</si>
  <si>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</si>
  <si>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</si>
  <si>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</si>
  <si>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</si>
  <si>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</si>
  <si>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</si>
  <si>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</si>
  <si>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</si>
  <si>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</si>
  <si>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</si>
  <si>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</si>
  <si>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</si>
  <si>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</si>
  <si>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</si>
  <si>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</si>
  <si>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</si>
  <si>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</si>
  <si>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</si>
  <si>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</si>
  <si>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</si>
  <si>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</si>
  <si>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</si>
  <si>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</si>
  <si>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</si>
  <si>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</si>
  <si>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</si>
  <si>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</si>
  <si>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</si>
  <si>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</si>
  <si>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</si>
  <si>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</si>
  <si>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</si>
  <si>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</si>
  <si>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</si>
  <si>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</si>
  <si>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</si>
  <si>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</si>
  <si>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</si>
  <si>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</si>
  <si>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</si>
  <si>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</si>
  <si>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</si>
  <si>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</si>
  <si>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</si>
  <si>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</si>
  <si>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</si>
  <si>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</si>
  <si>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</si>
  <si>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</si>
  <si>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</si>
  <si>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</si>
  <si>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</si>
  <si>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</si>
  <si>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</si>
  <si>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</si>
  <si>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</si>
  <si>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</si>
  <si>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</si>
  <si>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</si>
  <si>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</si>
  <si>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</si>
  <si>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</si>
  <si>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</si>
  <si>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</si>
  <si>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</si>
  <si>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</si>
  <si>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</si>
  <si>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</si>
  <si>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</si>
  <si>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</si>
  <si>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</si>
  <si>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</si>
  <si>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</si>
  <si>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</si>
  <si>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</si>
  <si>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</si>
  <si>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</si>
  <si>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</si>
  <si>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</si>
  <si>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</si>
  <si>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</si>
  <si>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</si>
  <si>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</si>
  <si>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</si>
  <si>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</si>
  <si>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</si>
  <si>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</si>
  <si>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</si>
  <si>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</si>
  <si>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</si>
  <si>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</si>
  <si>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</si>
  <si>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</si>
  <si>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</si>
  <si>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</si>
  <si>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</si>
  <si>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</si>
  <si>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</si>
  <si>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</si>
  <si>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</si>
  <si>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</si>
  <si>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</si>
  <si>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</si>
  <si>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</si>
  <si>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</si>
  <si>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</si>
  <si>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</si>
  <si>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</si>
  <si>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</si>
  <si>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</si>
  <si>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</si>
  <si>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</si>
  <si>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</si>
  <si>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</si>
  <si>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</si>
  <si>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</si>
  <si>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</si>
  <si>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</si>
  <si>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</si>
  <si>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</si>
  <si>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</si>
  <si>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</si>
  <si>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</si>
  <si>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</si>
  <si>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</si>
  <si>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</si>
  <si>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</si>
  <si>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</si>
  <si>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</si>
  <si>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</si>
  <si>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</si>
  <si>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</si>
  <si>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</si>
  <si>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</si>
  <si>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</si>
  <si>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</si>
  <si>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</si>
  <si>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</si>
  <si>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</si>
  <si>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</si>
  <si>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</si>
  <si>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</si>
  <si>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</si>
  <si>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</si>
  <si>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</si>
  <si>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</si>
  <si>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</si>
  <si>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</si>
  <si>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</si>
  <si>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</si>
  <si>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</si>
  <si>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</si>
  <si>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</si>
  <si>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</si>
  <si>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</si>
  <si>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</si>
  <si>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</si>
  <si>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</si>
  <si>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</si>
  <si>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</si>
  <si>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</si>
  <si>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</si>
  <si>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</si>
  <si>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</si>
  <si>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</si>
  <si>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</si>
  <si>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</si>
  <si>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</si>
  <si>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</si>
  <si>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</si>
  <si>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</si>
  <si>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</si>
  <si>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</si>
  <si>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</si>
  <si>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</si>
  <si>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</si>
  <si>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</si>
  <si>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</si>
  <si>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</si>
  <si>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</si>
  <si>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</si>
  <si>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</si>
  <si>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</si>
  <si>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</si>
  <si>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</si>
  <si>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</si>
  <si>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</si>
  <si>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</si>
  <si>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</si>
  <si>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</si>
  <si>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</si>
  <si>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</si>
  <si>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</si>
  <si>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</si>
  <si>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</si>
  <si>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</si>
  <si>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</si>
  <si>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</si>
  <si>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</si>
  <si>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</si>
  <si>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</si>
  <si>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</si>
  <si>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</si>
  <si>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</si>
  <si>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</si>
  <si>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</si>
  <si>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</si>
  <si>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</si>
  <si>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</si>
  <si>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</si>
  <si>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</si>
  <si>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</si>
  <si>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</si>
  <si>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</si>
  <si>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</si>
  <si>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</si>
  <si>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</si>
  <si>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</si>
  <si>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</si>
  <si>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</si>
  <si>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</si>
  <si>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</si>
  <si>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</si>
  <si>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</si>
  <si>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</si>
  <si>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</si>
  <si>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</si>
  <si>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</si>
  <si>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</si>
  <si>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</si>
  <si>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</si>
  <si>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</si>
  <si>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</si>
  <si>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</si>
  <si>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</si>
  <si>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</si>
  <si>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</si>
  <si>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</si>
  <si>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</si>
  <si>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</si>
  <si>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</si>
  <si>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</si>
  <si>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</si>
  <si>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</si>
  <si>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</si>
  <si>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</si>
  <si>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</si>
  <si>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</si>
  <si>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</si>
  <si>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</si>
  <si>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</si>
  <si>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</si>
  <si>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</si>
  <si>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</si>
  <si>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</si>
  <si>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</si>
  <si>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</si>
  <si>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</si>
  <si>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</si>
  <si>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</si>
  <si>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</si>
  <si>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</si>
  <si>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</si>
  <si>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</si>
  <si>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</si>
  <si>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</si>
  <si>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</si>
  <si>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</si>
  <si>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</si>
  <si>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</si>
  <si>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</si>
  <si>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</si>
  <si>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</si>
  <si>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</si>
  <si>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</si>
  <si>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</si>
  <si>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</si>
  <si>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</si>
  <si>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</si>
  <si>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</si>
  <si>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</si>
  <si>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</si>
  <si>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</si>
  <si>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</si>
  <si>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</si>
  <si>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</si>
  <si>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</si>
  <si>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</si>
  <si>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</si>
  <si>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</si>
  <si>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</si>
  <si>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</si>
  <si>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</si>
  <si>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</si>
  <si>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</si>
  <si>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</si>
  <si>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</si>
  <si>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</si>
  <si>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</si>
  <si>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</si>
  <si>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</si>
  <si>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</si>
  <si>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</si>
  <si>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</si>
  <si>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</si>
  <si>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</si>
  <si>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</si>
  <si>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</si>
  <si>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</si>
  <si>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</si>
  <si>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</si>
  <si>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</si>
  <si>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</si>
  <si>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</si>
  <si>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</si>
  <si>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</si>
  <si>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</si>
  <si>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</si>
  <si>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</si>
  <si>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</si>
  <si>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</si>
  <si>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</si>
  <si>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</si>
  <si>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</si>
  <si>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</si>
  <si>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</si>
  <si>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</si>
  <si>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</si>
  <si>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</si>
  <si>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</si>
  <si>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</si>
  <si>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</si>
  <si>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</si>
  <si>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</si>
  <si>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</si>
  <si>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</si>
  <si>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</si>
  <si>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</si>
  <si>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</si>
  <si>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</si>
  <si>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</si>
  <si>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</si>
  <si>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</si>
  <si>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</si>
  <si>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</si>
  <si>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</si>
  <si>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</si>
  <si>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</si>
  <si>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</si>
  <si>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</si>
  <si>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</si>
  <si>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</si>
  <si>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</si>
  <si>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</si>
  <si>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</si>
  <si>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</si>
  <si>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</si>
  <si>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</si>
  <si>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</si>
  <si>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</si>
  <si>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</si>
  <si>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</si>
  <si>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</si>
  <si>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</si>
  <si>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</si>
  <si>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</si>
  <si>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</si>
  <si>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</si>
  <si>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</si>
  <si>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</si>
  <si>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</si>
  <si>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</si>
  <si>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</si>
  <si>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</si>
  <si>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</si>
  <si>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</si>
  <si>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</si>
  <si>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</si>
  <si>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</si>
  <si>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</si>
  <si>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</si>
  <si>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</si>
  <si>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</si>
  <si>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</si>
  <si>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</si>
  <si>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</si>
  <si>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</si>
  <si>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</si>
  <si>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</si>
  <si>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</si>
  <si>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</si>
  <si>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</si>
  <si>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</si>
  <si>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</si>
  <si>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</si>
  <si>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</si>
  <si>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</si>
  <si>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</si>
  <si>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</si>
  <si>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</si>
  <si>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</si>
  <si>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</si>
  <si>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</si>
  <si>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</si>
  <si>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</si>
  <si>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</si>
  <si>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</si>
  <si>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</si>
  <si>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</si>
  <si>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</si>
  <si>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</si>
  <si>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</si>
  <si>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</si>
  <si>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</si>
  <si>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</si>
  <si>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</si>
  <si>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</si>
  <si>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</si>
  <si>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</si>
  <si>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</si>
  <si>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</si>
  <si>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</si>
  <si>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</si>
  <si>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</si>
  <si>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</si>
  <si>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</si>
  <si>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</si>
  <si>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</si>
  <si>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</si>
  <si>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</si>
  <si>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</si>
  <si>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</si>
  <si>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</si>
  <si>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</si>
  <si>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</si>
  <si>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</si>
  <si>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</si>
  <si>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</si>
  <si>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</si>
  <si>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</si>
  <si>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</si>
  <si>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</si>
  <si>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</si>
  <si>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</si>
  <si>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</si>
  <si>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</si>
  <si>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</si>
  <si>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</si>
  <si>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</si>
  <si>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</si>
  <si>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</si>
  <si>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</si>
  <si>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</si>
  <si>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</si>
  <si>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</si>
  <si>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</si>
  <si>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</si>
  <si>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</si>
  <si>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</si>
  <si>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</si>
  <si>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</si>
  <si>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</si>
  <si>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</si>
  <si>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</si>
  <si>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</si>
  <si>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</si>
  <si>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</si>
  <si>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</si>
  <si>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</si>
  <si>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</si>
  <si>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</si>
  <si>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</si>
  <si>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</si>
  <si>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</si>
  <si>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</si>
  <si>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</si>
  <si>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</si>
  <si>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</si>
  <si>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</si>
  <si>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</si>
  <si>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</si>
  <si>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</si>
  <si>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</si>
  <si>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</si>
  <si>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</si>
  <si>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</si>
  <si>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</si>
  <si>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</si>
  <si>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</si>
  <si>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</si>
  <si>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</si>
  <si>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</si>
  <si>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</si>
  <si>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</si>
  <si>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</si>
  <si>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</si>
  <si>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</si>
  <si>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</si>
  <si>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</si>
  <si>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</si>
  <si>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</si>
  <si>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</si>
  <si>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</si>
  <si>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</si>
  <si>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</si>
  <si>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</si>
  <si>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</si>
  <si>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</si>
  <si>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</si>
  <si>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</si>
  <si>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</si>
  <si>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</si>
  <si>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</si>
  <si>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</si>
  <si>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</si>
  <si>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</si>
  <si>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</si>
  <si>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</si>
  <si>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</si>
  <si>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</si>
  <si>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</si>
  <si>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</si>
  <si>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</si>
  <si>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</si>
  <si>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</si>
  <si>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</si>
  <si>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</si>
  <si>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</si>
  <si>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</si>
  <si>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</si>
  <si>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</si>
  <si>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</si>
  <si>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</si>
  <si>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</si>
  <si>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</si>
  <si>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</si>
  <si>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</si>
  <si>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</si>
  <si>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</si>
  <si>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</si>
  <si>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</si>
  <si>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</si>
  <si>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</si>
  <si>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</si>
  <si>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</si>
  <si>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</si>
  <si>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</si>
  <si>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</si>
  <si>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</si>
  <si>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</si>
  <si>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</si>
  <si>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</si>
  <si>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</si>
  <si>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</si>
  <si>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</si>
  <si>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</si>
  <si>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</si>
  <si>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</si>
  <si>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</si>
  <si>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</si>
  <si>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</si>
  <si>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</si>
  <si>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</si>
  <si>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</si>
  <si>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</si>
  <si>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</si>
  <si>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</si>
  <si>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</si>
  <si>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</si>
  <si>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</si>
  <si>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</si>
  <si>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</si>
  <si>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</si>
  <si>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</si>
  <si>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</si>
  <si>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</si>
  <si>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</si>
  <si>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</si>
  <si>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</si>
  <si>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</si>
  <si>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</si>
  <si>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</si>
  <si>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</si>
  <si>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</si>
  <si>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</si>
  <si>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</si>
  <si>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</si>
  <si>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</si>
  <si>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</si>
  <si>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</si>
  <si>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</si>
  <si>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</si>
  <si>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</si>
  <si>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</si>
  <si>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</si>
  <si>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</si>
  <si>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</si>
  <si>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</si>
  <si>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</si>
  <si>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</si>
  <si>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</si>
  <si>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</si>
  <si>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</si>
  <si>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</si>
  <si>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</si>
  <si>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</si>
  <si>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</si>
  <si>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</si>
  <si>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</si>
  <si>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</si>
  <si>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</si>
  <si>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</si>
  <si>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</si>
  <si>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</si>
  <si>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</si>
  <si>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</si>
  <si>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</si>
  <si>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</si>
  <si>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</si>
  <si>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</si>
  <si>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</si>
  <si>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</si>
  <si>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</si>
  <si>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</si>
  <si>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</si>
  <si>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</si>
  <si>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</si>
  <si>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</si>
  <si>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</si>
  <si>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</si>
  <si>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</si>
  <si>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</si>
  <si>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</si>
  <si>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</si>
  <si>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</si>
  <si>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</si>
  <si>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</si>
  <si>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</si>
  <si>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</si>
  <si>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</si>
  <si>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</si>
  <si>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</si>
  <si>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</si>
  <si>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</si>
  <si>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</si>
  <si>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</si>
  <si>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</si>
  <si>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</si>
  <si>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</si>
  <si>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</si>
  <si>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</si>
  <si>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</si>
  <si>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</si>
  <si>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</si>
  <si>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</si>
  <si>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</si>
  <si>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</si>
  <si>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</si>
  <si>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</si>
  <si>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</si>
  <si>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</si>
  <si>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</si>
  <si>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</si>
  <si>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</si>
  <si>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</si>
  <si>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</si>
  <si>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</si>
  <si>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</si>
  <si>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</si>
  <si>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</si>
  <si>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</si>
  <si>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</si>
  <si>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</si>
  <si>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</si>
  <si>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</si>
  <si>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</si>
  <si>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</si>
  <si>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</si>
  <si>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</si>
  <si>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</si>
  <si>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</si>
  <si>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</si>
  <si>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</si>
  <si>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</si>
  <si>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</si>
  <si>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</si>
  <si>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</si>
  <si>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</si>
  <si>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</si>
  <si>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</si>
  <si>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</si>
  <si>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</si>
  <si>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</si>
  <si>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</si>
  <si>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</si>
  <si>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</si>
  <si>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</si>
  <si>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</si>
  <si>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</si>
  <si>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</si>
  <si>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</si>
  <si>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</si>
  <si>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</si>
  <si>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</si>
  <si>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</si>
  <si>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</si>
  <si>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</si>
  <si>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</si>
  <si>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</si>
  <si>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</si>
  <si>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</si>
  <si>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</si>
  <si>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</si>
  <si>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</si>
  <si>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</si>
  <si>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</si>
  <si>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</si>
  <si>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</si>
  <si>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</si>
  <si>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</si>
  <si>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</si>
  <si>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</si>
  <si>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</si>
  <si>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</si>
  <si>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</si>
  <si>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</si>
  <si>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</si>
  <si>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</si>
  <si>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</si>
  <si>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</si>
  <si>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</si>
  <si>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</si>
  <si>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</si>
  <si>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</si>
  <si>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</si>
  <si>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</si>
  <si>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</si>
  <si>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</si>
  <si>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</si>
  <si>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</si>
  <si>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</si>
  <si>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</si>
  <si>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</si>
  <si>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</si>
  <si>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</si>
  <si>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</si>
  <si>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</si>
  <si>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</si>
  <si>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</si>
  <si>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</si>
  <si>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</si>
  <si>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</si>
  <si>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</si>
  <si>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</si>
  <si>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</si>
  <si>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</si>
  <si>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</si>
  <si>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</si>
  <si>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</si>
  <si>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</si>
  <si>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</si>
  <si>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</si>
  <si>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</si>
  <si>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</si>
  <si>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</si>
  <si>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</si>
  <si>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</si>
  <si>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</si>
  <si>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</si>
  <si>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</si>
  <si>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</si>
  <si>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</si>
  <si>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</si>
  <si>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</si>
  <si>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</si>
  <si>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</si>
  <si>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</si>
  <si>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</si>
  <si>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</si>
  <si>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</si>
  <si>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</si>
  <si>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</si>
  <si>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</si>
  <si>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</si>
  <si>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</si>
  <si>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</si>
  <si>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</si>
  <si>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</si>
  <si>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</si>
  <si>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</si>
  <si>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</si>
  <si>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</si>
  <si>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</si>
  <si>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</si>
  <si>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</si>
  <si>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</si>
  <si>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</si>
  <si>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</si>
  <si>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</si>
  <si>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</si>
  <si>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</si>
  <si>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</si>
  <si>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</si>
  <si>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</si>
  <si>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</si>
  <si>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</si>
  <si>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</si>
  <si>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</si>
  <si>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</si>
  <si>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</si>
  <si>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</si>
  <si>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</si>
  <si>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</si>
  <si>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</si>
  <si>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</si>
  <si>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</si>
  <si>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</si>
  <si>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</si>
  <si>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</si>
  <si>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</si>
  <si>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</si>
  <si>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</si>
  <si>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</si>
  <si>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</si>
  <si>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</si>
  <si>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</si>
  <si>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</si>
  <si>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</si>
  <si>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</si>
  <si>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</si>
  <si>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</si>
  <si>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</si>
  <si>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</si>
  <si>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</si>
  <si>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</si>
  <si>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</si>
  <si>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</si>
  <si>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</si>
  <si>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</si>
  <si>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</si>
  <si>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</si>
  <si>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</si>
  <si>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</si>
  <si>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</si>
  <si>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</si>
  <si>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</si>
  <si>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</si>
  <si>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</si>
  <si>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</si>
  <si>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</si>
  <si>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</si>
  <si>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</si>
  <si>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</si>
  <si>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</si>
  <si>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</si>
  <si>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</si>
  <si>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</si>
  <si>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</si>
  <si>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</si>
  <si>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</si>
  <si>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</si>
  <si>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</si>
  <si>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</si>
  <si>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</si>
  <si>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</si>
  <si>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</si>
  <si>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</si>
  <si>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</si>
  <si>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</si>
  <si>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</si>
  <si>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</si>
  <si>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</si>
  <si>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</si>
  <si>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</si>
  <si>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</si>
  <si>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</si>
  <si>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</si>
  <si>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</si>
  <si>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</si>
  <si>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</si>
  <si>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</si>
  <si>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</si>
  <si>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</si>
  <si>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</si>
  <si>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</si>
  <si>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</si>
  <si>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</si>
  <si>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</si>
  <si>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</si>
  <si>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</si>
  <si>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</si>
  <si>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</si>
  <si>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</si>
  <si>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</si>
  <si>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</si>
  <si>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</si>
  <si>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</si>
  <si>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</si>
  <si>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</si>
  <si>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</si>
  <si>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</si>
  <si>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</si>
  <si>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</si>
  <si>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</si>
  <si>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</si>
  <si>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</si>
  <si>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</si>
  <si>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</si>
  <si>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</si>
  <si>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</si>
  <si>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</si>
  <si>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</si>
  <si>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</si>
  <si>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</si>
  <si>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</si>
  <si>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</si>
  <si>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</si>
  <si>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</si>
  <si>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</si>
  <si>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</si>
  <si>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</si>
  <si>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</si>
  <si>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</si>
  <si>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</si>
  <si>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</si>
  <si>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</si>
  <si>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</si>
  <si>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</si>
  <si>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</si>
  <si>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</si>
  <si>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</si>
  <si>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</si>
  <si>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</si>
  <si>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</si>
  <si>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</si>
  <si>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</si>
  <si>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</si>
  <si>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</si>
  <si>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</si>
  <si>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</si>
  <si>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</si>
  <si>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</si>
  <si>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</si>
  <si>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</si>
  <si>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</si>
  <si>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</si>
  <si>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</si>
  <si>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</si>
  <si>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</si>
  <si>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</si>
  <si>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</si>
  <si>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</si>
  <si>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</si>
  <si>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</si>
  <si>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</si>
  <si>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</si>
  <si>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</si>
  <si>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</si>
  <si>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</si>
  <si>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</si>
  <si>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</si>
  <si>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</si>
  <si>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</si>
  <si>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</si>
  <si>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</si>
  <si>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</si>
  <si>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</si>
  <si>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</si>
  <si>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</si>
  <si>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</si>
  <si>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</si>
  <si>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</si>
  <si>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</si>
  <si>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</si>
  <si>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</si>
  <si>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</si>
  <si>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</si>
  <si>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</si>
  <si>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</si>
  <si>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</si>
  <si>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</si>
  <si>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</si>
  <si>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</si>
  <si>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</si>
  <si>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</si>
  <si>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</si>
  <si>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</si>
  <si>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</si>
  <si>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</si>
  <si>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</si>
  <si>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</si>
  <si>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</si>
  <si>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</si>
  <si>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</si>
  <si>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</si>
  <si>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</si>
  <si>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</si>
  <si>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</si>
  <si>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</si>
  <si>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</si>
  <si>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</si>
  <si>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</si>
  <si>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</si>
  <si>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</si>
  <si>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</si>
  <si>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</si>
  <si>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</si>
  <si>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</si>
  <si>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</si>
  <si>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</si>
  <si>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</si>
  <si>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</si>
  <si>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</si>
  <si>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</si>
  <si>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</si>
  <si>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</si>
  <si>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</si>
  <si>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</si>
  <si>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</si>
  <si>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</si>
  <si>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</si>
  <si>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</si>
  <si>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</si>
  <si>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</si>
  <si>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</si>
  <si>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</si>
  <si>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</si>
  <si>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</si>
  <si>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</si>
  <si>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</si>
  <si>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</si>
  <si>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</si>
  <si>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</si>
  <si>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</si>
  <si>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</si>
  <si>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</si>
  <si>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</si>
  <si>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</si>
  <si>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</si>
  <si>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</si>
  <si>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</si>
  <si>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</si>
  <si>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</si>
  <si>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</si>
  <si>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</si>
  <si>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</si>
  <si>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</si>
  <si>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</si>
  <si>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</si>
  <si>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</si>
  <si>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</si>
  <si>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</si>
  <si>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</si>
  <si>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</si>
  <si>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</si>
  <si>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</si>
  <si>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</si>
  <si>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</si>
  <si>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</si>
  <si>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</si>
  <si>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</si>
  <si>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</si>
  <si>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</si>
  <si>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</si>
  <si>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</si>
  <si>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</si>
  <si>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</si>
  <si>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</si>
  <si>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</si>
  <si>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</si>
  <si>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</si>
  <si>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</si>
  <si>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</si>
  <si>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</si>
  <si>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</si>
  <si>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</si>
  <si>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</si>
  <si>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</si>
  <si>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</si>
  <si>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</si>
  <si>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</si>
  <si>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</si>
  <si>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</si>
  <si>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</si>
  <si>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</si>
  <si>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</si>
  <si>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</si>
  <si>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</si>
  <si>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</si>
  <si>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</si>
  <si>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</si>
  <si>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</si>
  <si>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</si>
  <si>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</si>
  <si>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</si>
  <si>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</si>
  <si>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</si>
  <si>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</si>
  <si>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</si>
  <si>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</si>
  <si>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</si>
  <si>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</si>
  <si>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</si>
  <si>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</si>
  <si>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</si>
  <si>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</si>
  <si>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</si>
  <si>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</si>
  <si>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</si>
  <si>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</si>
  <si>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</si>
  <si>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</si>
  <si>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</si>
  <si>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</si>
  <si>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</si>
  <si>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</si>
  <si>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</si>
  <si>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</si>
  <si>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</si>
  <si>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</si>
  <si>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</si>
  <si>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</si>
  <si>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</si>
  <si>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</si>
  <si>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</si>
  <si>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</si>
  <si>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</si>
  <si>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</si>
  <si>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</si>
  <si>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</si>
  <si>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</si>
  <si>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</si>
  <si>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</si>
  <si>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</si>
  <si>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</si>
  <si>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</si>
  <si>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</si>
  <si>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</si>
  <si>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</si>
  <si>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</si>
  <si>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</si>
  <si>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</si>
  <si>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</si>
  <si>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</si>
  <si>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</si>
  <si>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</si>
  <si>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</si>
  <si>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</si>
  <si>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</si>
  <si>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</si>
  <si>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</si>
  <si>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</si>
  <si>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</si>
  <si>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</si>
  <si>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</si>
  <si>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</si>
  <si>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</si>
  <si>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</si>
  <si>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</si>
  <si>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</si>
  <si>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</si>
  <si>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</si>
  <si>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</si>
  <si>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</si>
  <si>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</si>
  <si>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</si>
  <si>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</si>
  <si>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</si>
  <si>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</si>
  <si>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</si>
  <si>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</si>
  <si>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</si>
  <si>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</si>
  <si>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</si>
  <si>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</si>
  <si>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</si>
  <si>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</si>
  <si>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</si>
  <si>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</si>
  <si>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</si>
  <si>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</si>
  <si>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</si>
  <si>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</si>
  <si>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</si>
  <si>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</si>
  <si>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</si>
  <si>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</si>
  <si>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</si>
  <si>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</si>
  <si>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</si>
  <si>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</si>
  <si>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</si>
  <si>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</si>
  <si>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</si>
  <si>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</si>
  <si>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</si>
  <si>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</si>
  <si>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</si>
  <si>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</si>
  <si>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</si>
  <si>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</si>
  <si>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</si>
  <si>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</si>
  <si>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</si>
  <si>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</si>
  <si>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</si>
  <si>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</si>
  <si>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</si>
  <si>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</si>
  <si>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</si>
  <si>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</si>
  <si>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</si>
  <si>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</si>
  <si>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</si>
  <si>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</si>
  <si>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</si>
  <si>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</si>
  <si>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</si>
  <si>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</si>
  <si>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</si>
  <si>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</si>
  <si>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</si>
  <si>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</si>
  <si>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</si>
  <si>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</si>
  <si>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</si>
  <si>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</si>
  <si>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</si>
  <si>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</si>
  <si>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</si>
  <si>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</si>
  <si>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</si>
  <si>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</si>
  <si>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</si>
  <si>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</si>
  <si>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</si>
  <si>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</si>
  <si>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</si>
  <si>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</si>
  <si>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</si>
  <si>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</si>
  <si>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</si>
  <si>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</si>
  <si>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</si>
  <si>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</si>
  <si>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</si>
  <si>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</si>
  <si>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</si>
  <si>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</si>
  <si>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</si>
  <si>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</si>
  <si>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</si>
  <si>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</si>
  <si>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</si>
  <si>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</si>
  <si>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</si>
  <si>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</si>
  <si>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</si>
  <si>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</si>
  <si>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</si>
  <si>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</si>
  <si>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</si>
  <si>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</si>
  <si>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</si>
  <si>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</si>
  <si>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</si>
  <si>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</si>
  <si>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</si>
  <si>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</si>
  <si>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</si>
  <si>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</si>
  <si>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</si>
  <si>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</si>
  <si>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</si>
  <si>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</si>
  <si>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</si>
  <si>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</si>
  <si>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</si>
  <si>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</si>
  <si>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</si>
  <si>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</si>
  <si>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</si>
  <si>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</si>
  <si>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</si>
  <si>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</si>
  <si>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</si>
  <si>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</si>
  <si>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</si>
  <si>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</si>
  <si>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</si>
  <si>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</si>
  <si>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</si>
  <si>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</si>
  <si>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</si>
  <si>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</si>
  <si>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</si>
  <si>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</si>
  <si>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</si>
  <si>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</si>
  <si>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</si>
  <si>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</si>
  <si>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</si>
  <si>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</si>
  <si>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</si>
  <si>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</si>
  <si>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</si>
  <si>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</si>
  <si>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</si>
  <si>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</si>
  <si>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</si>
  <si>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</si>
  <si>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</si>
  <si>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</si>
  <si>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</si>
  <si>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</si>
  <si>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</si>
  <si>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</si>
  <si>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</si>
  <si>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</si>
  <si>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</si>
  <si>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</si>
  <si>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</si>
  <si>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</si>
  <si>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</si>
  <si>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</si>
  <si>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</si>
  <si>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</si>
  <si>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</si>
  <si>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</si>
  <si>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</si>
  <si>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</si>
  <si>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</si>
  <si>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</si>
  <si>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</si>
  <si>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</si>
  <si>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</si>
  <si>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</si>
  <si>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</si>
  <si>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</si>
  <si>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</si>
  <si>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</si>
  <si>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</si>
  <si>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</si>
  <si>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</si>
  <si>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</si>
  <si>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</si>
  <si>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</si>
  <si>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</si>
  <si>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</si>
  <si>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</si>
  <si>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</si>
  <si>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</si>
  <si>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</si>
  <si>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</si>
  <si>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</si>
  <si>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</si>
  <si>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</si>
  <si>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</si>
  <si>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</si>
  <si>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</si>
  <si>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</si>
  <si>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</si>
  <si>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</si>
  <si>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</si>
  <si>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</si>
  <si>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</si>
  <si>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</si>
  <si>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</si>
  <si>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</si>
  <si>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</si>
  <si>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</si>
  <si>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</si>
  <si>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</si>
  <si>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</si>
  <si>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</si>
  <si>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</si>
  <si>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</si>
  <si>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</si>
  <si>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</si>
  <si>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</si>
  <si>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</si>
  <si>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</si>
  <si>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</si>
  <si>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</si>
  <si>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</si>
  <si>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</si>
  <si>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</si>
  <si>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</si>
  <si>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</si>
  <si>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</si>
  <si>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</si>
  <si>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</si>
  <si>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</si>
  <si>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</si>
  <si>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</si>
  <si>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</si>
  <si>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</si>
  <si>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</si>
  <si>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</si>
  <si>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</si>
  <si>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</si>
  <si>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</si>
  <si>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</si>
  <si>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</si>
  <si>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</si>
  <si>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</si>
  <si>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</si>
  <si>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</si>
  <si>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</si>
  <si>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</si>
  <si>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</si>
  <si>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</si>
  <si>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</si>
  <si>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</si>
  <si>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</si>
  <si>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</si>
  <si>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</si>
  <si>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</si>
  <si>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</si>
  <si>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</si>
  <si>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</si>
  <si>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</si>
  <si>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</si>
  <si>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</si>
  <si>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</si>
  <si>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</si>
  <si>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</si>
  <si>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</si>
  <si>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</si>
  <si>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</si>
  <si>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</si>
  <si>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</si>
  <si>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</si>
  <si>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</si>
  <si>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</si>
  <si>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</si>
  <si>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</si>
  <si>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</si>
  <si>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</si>
  <si>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</si>
  <si>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</si>
  <si>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</si>
  <si>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</si>
  <si>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</si>
  <si>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</si>
  <si>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</si>
  <si>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</si>
  <si>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</si>
  <si>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</si>
  <si>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</si>
  <si>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</si>
  <si>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</si>
  <si>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</si>
  <si>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</si>
  <si>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</si>
  <si>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</si>
  <si>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</si>
  <si>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</si>
  <si>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</si>
  <si>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</si>
  <si>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</si>
  <si>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</si>
  <si>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</si>
  <si>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</si>
  <si>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</si>
  <si>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</si>
  <si>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</si>
  <si>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</si>
  <si>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</si>
  <si>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</si>
  <si>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</si>
  <si>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</si>
  <si>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</si>
  <si>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</si>
  <si>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</si>
  <si>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</si>
  <si>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</si>
  <si>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</si>
  <si>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</si>
  <si>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</si>
  <si>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</si>
  <si>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</si>
  <si>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</si>
  <si>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</si>
  <si>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</si>
  <si>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</si>
  <si>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</si>
  <si>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</si>
  <si>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</si>
  <si>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</si>
  <si>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</si>
  <si>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</si>
  <si>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</si>
  <si>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</si>
  <si>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</si>
  <si>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</si>
  <si>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</si>
  <si>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</si>
  <si>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</si>
  <si>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</si>
  <si>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</si>
  <si>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</si>
  <si>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</si>
  <si>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</si>
  <si>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</si>
  <si>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</si>
  <si>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</si>
  <si>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</si>
  <si>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</si>
  <si>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</si>
  <si>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</si>
  <si>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</si>
  <si>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</si>
  <si>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</si>
  <si>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</si>
  <si>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</si>
  <si>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</si>
  <si>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</si>
  <si>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</si>
  <si>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</si>
  <si>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</si>
  <si>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</si>
  <si>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</si>
  <si>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</si>
  <si>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</si>
  <si>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</si>
  <si>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</si>
  <si>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</si>
  <si>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</si>
  <si>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</si>
  <si>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</si>
  <si>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</si>
  <si>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</si>
  <si>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</si>
  <si>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</si>
  <si>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</si>
  <si>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</si>
  <si>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</si>
  <si>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</si>
  <si>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</si>
  <si>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</si>
  <si>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</si>
  <si>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</si>
  <si>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</si>
  <si>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</si>
  <si>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</si>
  <si>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</si>
  <si>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</si>
  <si>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</si>
  <si>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</si>
  <si>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</si>
  <si>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</si>
  <si>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</si>
  <si>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</si>
  <si>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</si>
  <si>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</si>
  <si>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</si>
  <si>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</si>
  <si>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</si>
  <si>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</si>
  <si>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</si>
  <si>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</si>
  <si>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</si>
  <si>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</si>
  <si>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</si>
  <si>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</si>
  <si>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</si>
  <si>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</si>
  <si>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</si>
  <si>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</si>
  <si>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</si>
  <si>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</si>
  <si>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</si>
  <si>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</si>
  <si>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</si>
  <si>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</si>
  <si>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</si>
  <si>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</si>
  <si>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</si>
  <si>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</si>
  <si>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</si>
  <si>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</si>
  <si>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</si>
  <si>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</si>
  <si>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</si>
  <si>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</si>
  <si>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</si>
  <si>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</si>
  <si>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</si>
  <si>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</si>
  <si>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</si>
  <si>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</si>
  <si>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</si>
  <si>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</si>
  <si>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</si>
  <si>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</si>
  <si>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</si>
  <si>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</si>
  <si>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</si>
  <si>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</si>
  <si>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</si>
  <si>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</si>
  <si>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</si>
  <si>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</si>
  <si>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</si>
  <si>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</si>
  <si>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</si>
  <si>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</si>
  <si>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</si>
  <si>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</si>
  <si>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</si>
  <si>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</si>
  <si>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</si>
  <si>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</si>
  <si>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</si>
  <si>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</si>
  <si>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</si>
  <si>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</si>
  <si>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</si>
  <si>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</si>
  <si>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</si>
  <si>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</si>
  <si>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</si>
  <si>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</si>
  <si>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</si>
  <si>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</si>
  <si>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</si>
  <si>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</si>
  <si>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</si>
  <si>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</si>
  <si>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</si>
  <si>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</si>
  <si>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</si>
  <si>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</si>
  <si>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</si>
  <si>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</si>
  <si>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</si>
  <si>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</si>
  <si>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</si>
  <si>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</si>
  <si>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</si>
  <si>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</si>
  <si>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</si>
  <si>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</si>
  <si>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</si>
  <si>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</si>
  <si>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</si>
  <si>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</si>
  <si>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</si>
  <si>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</si>
  <si>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</si>
  <si>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</si>
  <si>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</si>
  <si>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</si>
  <si>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</si>
  <si>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</si>
  <si>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</si>
  <si>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</si>
  <si>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</si>
  <si>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</si>
  <si>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</si>
  <si>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</si>
  <si>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</si>
  <si>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</si>
  <si>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</si>
  <si>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</si>
  <si>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</si>
  <si>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</si>
  <si>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</si>
  <si>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</si>
  <si>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</si>
  <si>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</si>
  <si>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</si>
  <si>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</si>
  <si>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</si>
  <si>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</si>
  <si>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</si>
  <si>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</si>
  <si>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</si>
  <si>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</si>
  <si>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</si>
  <si>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</si>
  <si>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</si>
  <si>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</si>
  <si>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</si>
  <si>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</si>
  <si>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</si>
  <si>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</si>
  <si>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</si>
  <si>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</si>
  <si>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</si>
  <si>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</si>
  <si>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</si>
  <si>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</si>
  <si>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</si>
  <si>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</si>
  <si>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</si>
  <si>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</si>
  <si>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</si>
  <si>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</si>
  <si>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</si>
  <si>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</si>
  <si>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</si>
  <si>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</si>
  <si>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</si>
  <si>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</si>
  <si>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</si>
  <si>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</si>
  <si>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</si>
  <si>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</si>
  <si>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</si>
  <si>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</si>
  <si>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</si>
  <si>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</si>
  <si>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</si>
  <si>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</si>
  <si>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</si>
  <si>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</si>
  <si>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</si>
  <si>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</si>
  <si>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</si>
  <si>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</si>
  <si>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</si>
  <si>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</si>
  <si>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</si>
  <si>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</si>
  <si>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</si>
  <si>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</si>
  <si>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</si>
  <si>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</si>
  <si>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</si>
  <si>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</si>
  <si>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</si>
  <si>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</si>
  <si>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</si>
  <si>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</si>
  <si>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</si>
  <si>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</si>
  <si>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</si>
  <si>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</si>
  <si>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</si>
  <si>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</si>
  <si>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</si>
  <si>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</si>
  <si>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</si>
  <si>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</si>
  <si>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</si>
  <si>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</si>
  <si>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</si>
  <si>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</si>
  <si>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</si>
  <si>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</si>
  <si>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</si>
  <si>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</si>
  <si>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</si>
  <si>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</si>
  <si>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</si>
  <si>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</si>
  <si>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</si>
  <si>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</si>
  <si>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</si>
  <si>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</si>
  <si>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</si>
  <si>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</si>
  <si>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</si>
  <si>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</si>
  <si>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</si>
  <si>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</si>
  <si>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</si>
  <si>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</si>
  <si>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</si>
  <si>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</si>
  <si>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</si>
  <si>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</si>
  <si>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</si>
  <si>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</si>
  <si>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</si>
  <si>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</si>
  <si>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</si>
  <si>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</si>
  <si>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</si>
  <si>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</si>
  <si>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</si>
  <si>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</si>
  <si>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</si>
  <si>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</si>
  <si>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</si>
  <si>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</si>
  <si>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</si>
  <si>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</si>
  <si>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</si>
  <si>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</si>
  <si>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</si>
  <si>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</si>
  <si>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</si>
  <si>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</si>
  <si>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</si>
  <si>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</si>
  <si>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</si>
  <si>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</si>
  <si>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</si>
  <si>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</si>
  <si>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</si>
  <si>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</si>
  <si>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</si>
  <si>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</si>
  <si>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</si>
  <si>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</si>
  <si>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</si>
  <si>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</si>
  <si>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</si>
  <si>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</si>
  <si>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</si>
  <si>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</si>
  <si>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</si>
  <si>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</si>
  <si>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</si>
  <si>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</si>
  <si>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</si>
  <si>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</si>
  <si>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</si>
  <si>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</si>
  <si>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</si>
  <si>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</si>
  <si>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</si>
  <si>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</si>
  <si>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</si>
  <si>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</si>
  <si>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</si>
  <si>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</si>
  <si>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</si>
  <si>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</si>
  <si>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</si>
  <si>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</si>
  <si>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</si>
  <si>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</si>
  <si>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</si>
  <si>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</si>
  <si>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</si>
  <si>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</si>
  <si>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</si>
  <si>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</si>
  <si>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</si>
  <si>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</si>
  <si>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</si>
  <si>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</si>
  <si>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</si>
  <si>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</si>
  <si>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</si>
  <si>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</si>
  <si>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</si>
  <si>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</si>
  <si>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</si>
  <si>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</si>
  <si>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</si>
  <si>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</si>
  <si>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</si>
  <si>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</si>
  <si>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</si>
  <si>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</si>
  <si>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</si>
  <si>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</si>
  <si>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</si>
  <si>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</si>
  <si>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</si>
  <si>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</si>
  <si>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</si>
  <si>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</si>
  <si>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</si>
  <si>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</si>
  <si>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</si>
  <si>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</si>
  <si>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</si>
  <si>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</si>
  <si>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</si>
  <si>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</si>
  <si>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</si>
  <si>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</si>
  <si>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</si>
  <si>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</si>
  <si>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</si>
  <si>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</si>
  <si>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</si>
  <si>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</si>
  <si>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</si>
  <si>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</si>
  <si>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</si>
  <si>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</si>
  <si>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</si>
  <si>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</si>
  <si>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</si>
  <si>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</si>
  <si>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</si>
  <si>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</si>
  <si>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</si>
  <si>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</si>
  <si>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</si>
  <si>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</si>
  <si>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</si>
  <si>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</si>
  <si>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</si>
  <si>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</si>
  <si>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</si>
  <si>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</si>
  <si>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</si>
  <si>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</si>
  <si>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</si>
  <si>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</si>
  <si>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</si>
  <si>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</si>
  <si>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</si>
  <si>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</si>
  <si>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</si>
  <si>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</si>
  <si>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</si>
  <si>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</si>
  <si>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</si>
  <si>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</si>
  <si>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</si>
  <si>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</si>
  <si>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</si>
  <si>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</si>
  <si>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</si>
  <si>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</si>
  <si>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</si>
  <si>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</si>
  <si>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</si>
  <si>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</si>
  <si>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</si>
  <si>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</si>
  <si>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</si>
  <si>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</si>
  <si>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</si>
  <si>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</si>
  <si>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</si>
  <si>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</si>
  <si>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</si>
  <si>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</si>
  <si>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</si>
  <si>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</si>
  <si>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</si>
  <si>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</si>
  <si>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</si>
  <si>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</si>
  <si>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</si>
  <si>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</si>
  <si>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</si>
  <si>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</si>
  <si>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</si>
  <si>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</si>
  <si>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</si>
  <si>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</si>
  <si>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</si>
  <si>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</si>
  <si>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</si>
  <si>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</si>
  <si>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</si>
  <si>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</si>
  <si>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</si>
  <si>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</si>
  <si>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</si>
  <si>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</si>
  <si>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</si>
  <si>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</si>
  <si>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</si>
  <si>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</si>
  <si>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</si>
  <si>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</si>
  <si>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</si>
  <si>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</si>
  <si>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</si>
  <si>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</si>
  <si>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</si>
  <si>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</si>
  <si>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</si>
  <si>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</si>
  <si>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</si>
  <si>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</si>
  <si>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</si>
  <si>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</si>
  <si>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</si>
  <si>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</si>
  <si>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</si>
  <si>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</si>
  <si>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</si>
  <si>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</si>
  <si>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</si>
  <si>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</si>
  <si>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</si>
  <si>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</si>
  <si>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</si>
  <si>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</si>
  <si>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</si>
  <si>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</si>
  <si>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</si>
  <si>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</si>
  <si>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</si>
  <si>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</si>
  <si>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</si>
  <si>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</si>
  <si>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</si>
  <si>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</si>
  <si>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</si>
  <si>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</si>
  <si>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</si>
  <si>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</si>
  <si>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</si>
  <si>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</si>
  <si>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</si>
  <si>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</si>
  <si>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</si>
  <si>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</si>
  <si>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</si>
  <si>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</si>
  <si>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</si>
  <si>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</si>
  <si>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</si>
  <si>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</si>
  <si>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</si>
  <si>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</si>
  <si>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</si>
  <si>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</si>
  <si>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</si>
  <si>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</si>
  <si>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</si>
  <si>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</si>
  <si>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</si>
  <si>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</si>
  <si>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</si>
  <si>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</si>
  <si>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</si>
  <si>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</si>
  <si>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</si>
  <si>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</si>
  <si>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</si>
  <si>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</si>
  <si>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</si>
  <si>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</si>
  <si>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</si>
  <si>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</si>
  <si>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</si>
  <si>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</si>
  <si>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</si>
  <si>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</si>
  <si>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</si>
  <si>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</si>
  <si>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</si>
  <si>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</si>
  <si>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</si>
  <si>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</si>
  <si>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</si>
  <si>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</si>
  <si>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</si>
  <si>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</si>
  <si>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</si>
  <si>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</si>
  <si>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</si>
  <si>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</si>
  <si>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</si>
  <si>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</si>
  <si>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</si>
  <si>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</si>
  <si>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</si>
  <si>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</si>
  <si>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</si>
  <si>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</si>
  <si>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</si>
  <si>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</si>
  <si>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</si>
  <si>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</si>
  <si>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</si>
  <si>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</si>
  <si>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</si>
  <si>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</si>
  <si>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</si>
  <si>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</si>
  <si>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</si>
  <si>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</si>
  <si>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</si>
  <si>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</si>
  <si>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</si>
  <si>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</si>
  <si>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</si>
  <si>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</si>
  <si>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</si>
  <si>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</si>
  <si>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</si>
  <si>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</si>
  <si>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</si>
  <si>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</si>
  <si>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</si>
  <si>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</si>
  <si>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</si>
  <si>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</si>
  <si>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</si>
  <si>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</si>
  <si>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</si>
  <si>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</si>
  <si>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</si>
  <si>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</si>
  <si>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</si>
  <si>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</si>
  <si>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</si>
  <si>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</si>
  <si>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</si>
  <si>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</si>
  <si>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</si>
  <si>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</si>
  <si>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</si>
  <si>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</si>
  <si>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</si>
  <si>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</si>
  <si>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</si>
  <si>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</si>
  <si>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</si>
  <si>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</si>
  <si>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</si>
  <si>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</si>
  <si>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</si>
  <si>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</si>
  <si>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</si>
  <si>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</si>
  <si>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</si>
  <si>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</si>
  <si>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</si>
  <si>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</si>
  <si>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</si>
  <si>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</si>
  <si>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</si>
  <si>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</si>
  <si>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</si>
  <si>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</si>
  <si>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</si>
  <si>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</si>
  <si>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</si>
  <si>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</si>
  <si>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</si>
  <si>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</si>
  <si>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</si>
  <si>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</si>
  <si>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</si>
  <si>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</si>
  <si>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</si>
  <si>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</si>
  <si>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</si>
  <si>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</si>
  <si>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</si>
  <si>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</si>
  <si>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</si>
  <si>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</si>
  <si>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</si>
  <si>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</si>
  <si>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</si>
  <si>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</si>
  <si>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</si>
  <si>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</si>
  <si>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</si>
  <si>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</si>
  <si>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</si>
  <si>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</si>
  <si>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</si>
  <si>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</si>
  <si>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</si>
  <si>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</si>
  <si>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</si>
  <si>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</si>
  <si>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</si>
  <si>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</si>
  <si>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</si>
  <si>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</si>
  <si>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</si>
  <si>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</si>
  <si>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</si>
  <si>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</si>
  <si>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</si>
  <si>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</si>
  <si>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</si>
  <si>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</si>
  <si>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</si>
  <si>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</si>
  <si>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</si>
  <si>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</si>
  <si>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</si>
  <si>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</si>
  <si>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</si>
  <si>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</si>
  <si>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</si>
  <si>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</si>
  <si>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</si>
  <si>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</si>
  <si>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</si>
  <si>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</si>
  <si>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</si>
  <si>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</si>
  <si>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</si>
  <si>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</si>
  <si>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</si>
  <si>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</si>
  <si>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</si>
  <si>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</si>
  <si>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</si>
  <si>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</si>
  <si>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</si>
  <si>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</si>
  <si>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</si>
  <si>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</si>
  <si>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</si>
  <si>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</si>
  <si>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</si>
  <si>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</si>
  <si>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</si>
  <si>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</si>
  <si>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</si>
  <si>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</si>
  <si>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</si>
  <si>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</si>
  <si>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</si>
  <si>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</si>
  <si>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</si>
  <si>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</si>
  <si>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</si>
  <si>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</si>
  <si>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</si>
  <si>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</si>
  <si>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</si>
  <si>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</si>
  <si>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</si>
  <si>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</si>
  <si>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</si>
  <si>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</si>
  <si>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</si>
  <si>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</si>
  <si>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</si>
  <si>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</si>
  <si>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</si>
  <si>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</si>
  <si>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</si>
  <si>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</si>
  <si>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</si>
  <si>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</si>
  <si>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</si>
  <si>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</si>
  <si>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</si>
  <si>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</si>
  <si>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</si>
  <si>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</si>
  <si>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</si>
  <si>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</si>
  <si>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</si>
  <si>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</si>
  <si>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</si>
  <si>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</si>
  <si>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</si>
  <si>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</si>
  <si>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</si>
  <si>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</si>
  <si>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</si>
  <si>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</si>
  <si>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</si>
  <si>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</si>
  <si>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</si>
  <si>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</si>
  <si>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</si>
  <si>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</si>
  <si>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</si>
  <si>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</si>
  <si>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</si>
  <si>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</si>
  <si>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</si>
  <si>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</si>
  <si>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</si>
  <si>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</si>
  <si>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</si>
  <si>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</si>
  <si>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</si>
  <si>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</si>
  <si>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</si>
  <si>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</si>
  <si>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</si>
  <si>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</si>
  <si>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</si>
  <si>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</si>
  <si>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</si>
  <si>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</si>
  <si>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</si>
  <si>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</si>
  <si>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</si>
  <si>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</si>
  <si>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</si>
  <si>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</si>
  <si>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</si>
  <si>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</si>
  <si>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</si>
  <si>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</si>
  <si>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</si>
  <si>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</si>
  <si>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</si>
  <si>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</si>
  <si>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</si>
  <si>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</si>
  <si>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</si>
  <si>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</si>
  <si>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</si>
  <si>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</si>
  <si>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</si>
  <si>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</si>
  <si>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</si>
  <si>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</si>
  <si>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</si>
  <si>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</si>
  <si>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</si>
  <si>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</si>
  <si>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</si>
  <si>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</si>
  <si>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</si>
  <si>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</si>
  <si>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</si>
  <si>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</si>
  <si>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</si>
  <si>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</si>
  <si>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</si>
  <si>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</si>
  <si>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</si>
  <si>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</si>
  <si>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</si>
  <si>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</si>
  <si>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</si>
  <si>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</si>
  <si>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</si>
  <si>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</si>
  <si>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</si>
  <si>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</si>
  <si>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</si>
  <si>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</si>
  <si>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</si>
  <si>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</si>
  <si>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</si>
  <si>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</si>
  <si>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</si>
  <si>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</si>
  <si>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</si>
  <si>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</si>
  <si>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</si>
  <si>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</si>
  <si>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</si>
  <si>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</si>
  <si>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</si>
  <si>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</si>
  <si>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</si>
  <si>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</si>
  <si>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</si>
  <si>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</si>
  <si>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</si>
  <si>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</si>
  <si>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</si>
  <si>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</si>
  <si>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</si>
  <si>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</si>
  <si>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</si>
  <si>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</si>
  <si>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</si>
  <si>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</si>
  <si>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</si>
  <si>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</si>
  <si>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</si>
  <si>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</si>
  <si>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</si>
  <si>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</si>
  <si>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</si>
  <si>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</si>
  <si>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</si>
  <si>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</si>
  <si>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</si>
  <si>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</si>
  <si>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</si>
  <si>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</si>
  <si>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</si>
  <si>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</si>
  <si>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</si>
  <si>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</si>
  <si>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</si>
  <si>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</si>
  <si>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</si>
  <si>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</si>
  <si>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</si>
  <si>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</si>
  <si>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</si>
  <si>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</si>
  <si>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</si>
  <si>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</si>
  <si>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</si>
  <si>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</si>
  <si>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</si>
  <si>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</si>
  <si>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</si>
  <si>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</si>
  <si>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</si>
  <si>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</si>
  <si>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</si>
  <si>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</si>
  <si>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</si>
  <si>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</si>
  <si>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</si>
  <si>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</si>
  <si>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</si>
  <si>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</si>
  <si>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</si>
  <si>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</si>
  <si>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</si>
  <si>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</si>
  <si>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</si>
  <si>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</si>
  <si>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</si>
  <si>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</si>
  <si>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</si>
  <si>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</si>
  <si>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</si>
  <si>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</si>
  <si>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</si>
  <si>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</si>
  <si>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</si>
  <si>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</si>
  <si>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</si>
  <si>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</si>
  <si>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</si>
  <si>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</si>
  <si>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</si>
  <si>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</si>
  <si>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</si>
  <si>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</si>
  <si>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</si>
  <si>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</si>
  <si>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</si>
  <si>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</si>
  <si>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</si>
  <si>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</si>
  <si>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</si>
  <si>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</si>
  <si>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</si>
  <si>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</si>
  <si>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</si>
  <si>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</si>
  <si>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</si>
  <si>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</si>
  <si>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</si>
  <si>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</si>
  <si>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</si>
  <si>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</si>
  <si>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</si>
  <si>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</si>
  <si>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</si>
  <si>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</si>
  <si>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</si>
  <si>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</si>
  <si>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</si>
  <si>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</si>
  <si>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</si>
  <si>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</si>
  <si>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</si>
  <si>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</si>
  <si>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</si>
  <si>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</si>
  <si>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</si>
  <si>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</si>
  <si>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</si>
  <si>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</si>
  <si>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</si>
  <si>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</si>
  <si>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</si>
  <si>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</si>
  <si>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</si>
  <si>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</si>
  <si>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</si>
  <si>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</si>
  <si>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</si>
  <si>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</si>
  <si>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</si>
  <si>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</si>
  <si>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</si>
  <si>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</si>
  <si>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</si>
  <si>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</si>
  <si>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</si>
  <si>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</si>
  <si>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</si>
  <si>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</si>
  <si>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</si>
  <si>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</si>
  <si>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</si>
  <si>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</si>
  <si>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</si>
  <si>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</si>
  <si>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</si>
  <si>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</si>
  <si>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</si>
  <si>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</si>
  <si>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</si>
  <si>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</si>
  <si>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</si>
  <si>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</si>
  <si>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</si>
  <si>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</si>
  <si>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</si>
  <si>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</si>
  <si>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</si>
  <si>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</si>
  <si>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</si>
  <si>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</si>
  <si>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</si>
  <si>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</si>
  <si>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</si>
  <si>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</si>
  <si>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</si>
  <si>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</si>
  <si>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</si>
  <si>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</si>
  <si>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</si>
  <si>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</si>
  <si>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</si>
  <si>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</si>
  <si>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</si>
  <si>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</si>
  <si>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</si>
  <si>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</si>
  <si>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</si>
  <si>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</si>
  <si>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</si>
  <si>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</si>
  <si>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</si>
  <si>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</si>
  <si>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</si>
  <si>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</si>
  <si>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</si>
  <si>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</si>
  <si>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</si>
  <si>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</si>
  <si>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</si>
  <si>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</si>
  <si>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</si>
  <si>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</si>
  <si>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</si>
  <si>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</si>
  <si>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</si>
  <si>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</si>
  <si>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</si>
  <si>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</si>
  <si>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</si>
  <si>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</si>
  <si>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</si>
  <si>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</si>
  <si>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</si>
  <si>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</si>
  <si>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</si>
  <si>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</si>
  <si>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</si>
  <si>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</si>
  <si>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</si>
  <si>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</si>
  <si>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</si>
  <si>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</si>
  <si>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</si>
  <si>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</si>
  <si>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</si>
  <si>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</si>
  <si>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</si>
  <si>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</si>
  <si>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</si>
  <si>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</si>
  <si>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</si>
  <si>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</si>
  <si>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</si>
  <si>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</si>
  <si>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</si>
  <si>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</si>
  <si>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</si>
  <si>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</si>
  <si>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</si>
  <si>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</si>
  <si>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</si>
  <si>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</si>
  <si>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</si>
  <si>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</si>
  <si>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</si>
  <si>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</si>
  <si>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</si>
  <si>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</si>
  <si>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</si>
  <si>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</si>
  <si>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</si>
  <si>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</si>
  <si>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</si>
  <si>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</si>
  <si>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</si>
  <si>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</si>
  <si>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</si>
  <si>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</si>
  <si>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</si>
  <si>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</si>
  <si>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</si>
  <si>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</si>
  <si>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</si>
  <si>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</si>
  <si>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</si>
  <si>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</si>
  <si>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</si>
  <si>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</si>
  <si>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</si>
  <si>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</si>
  <si>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</si>
  <si>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</si>
  <si>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</si>
  <si>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</si>
  <si>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</si>
  <si>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</si>
  <si>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</si>
  <si>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</si>
  <si>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</si>
  <si>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</si>
  <si>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</si>
  <si>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</si>
  <si>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</si>
  <si>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</si>
  <si>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</si>
  <si>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</si>
  <si>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</si>
  <si>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</si>
  <si>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</si>
  <si>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</si>
  <si>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</si>
  <si>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</si>
  <si>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</si>
  <si>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</si>
  <si>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</si>
  <si>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</si>
  <si>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</si>
  <si>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</si>
  <si>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</si>
  <si>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</si>
  <si>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</si>
  <si>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</si>
  <si>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</si>
  <si>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</si>
  <si>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</si>
  <si>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</si>
  <si>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</si>
  <si>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</si>
  <si>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</si>
  <si>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</si>
  <si>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</si>
  <si>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</si>
  <si>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</si>
  <si>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</si>
  <si>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</si>
  <si>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</si>
  <si>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</si>
  <si>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</si>
  <si>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</si>
  <si>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</si>
  <si>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</si>
  <si>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</si>
  <si>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</si>
  <si>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</si>
  <si>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</si>
  <si>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</si>
  <si>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</si>
  <si>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</si>
  <si>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</si>
  <si>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</si>
  <si>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</si>
  <si>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</si>
  <si>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</si>
  <si>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</si>
  <si>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</si>
  <si>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</si>
  <si>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</si>
  <si>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</si>
  <si>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</si>
  <si>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</si>
  <si>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</si>
  <si>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</si>
  <si>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</si>
  <si>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</si>
  <si>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</si>
  <si>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</si>
  <si>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</si>
  <si>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</si>
  <si>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</si>
  <si>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</si>
  <si>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</si>
  <si>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</si>
  <si>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</si>
  <si>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</si>
  <si>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</si>
  <si>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</si>
  <si>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</si>
  <si>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</si>
  <si>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</si>
  <si>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</si>
  <si>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</si>
  <si>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</si>
  <si>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</si>
  <si>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</si>
  <si>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</si>
  <si>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</si>
  <si>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</si>
  <si>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</si>
  <si>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</si>
  <si>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</si>
  <si>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</si>
  <si>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</si>
  <si>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</si>
  <si>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</si>
  <si>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</si>
  <si>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</si>
  <si>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</si>
  <si>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</si>
  <si>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</si>
  <si>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</si>
  <si>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</si>
  <si>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</si>
  <si>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</si>
  <si>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</si>
  <si>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</si>
  <si>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</si>
  <si>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</si>
  <si>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</si>
  <si>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</si>
  <si>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</si>
  <si>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</si>
  <si>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</si>
  <si>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</si>
  <si>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</si>
  <si>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</si>
  <si>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</si>
  <si>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</si>
  <si>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</si>
  <si>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</si>
  <si>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</si>
  <si>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</si>
  <si>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</si>
  <si>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</si>
  <si>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</si>
  <si>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</si>
  <si>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</si>
  <si>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</si>
  <si>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</si>
  <si>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</si>
  <si>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</si>
  <si>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</si>
  <si>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</si>
  <si>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</si>
  <si>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</si>
  <si>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</si>
  <si>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</si>
  <si>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</si>
  <si>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</si>
  <si>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</si>
  <si>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</si>
  <si>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</si>
  <si>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</si>
  <si>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</si>
  <si>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</si>
  <si>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</si>
  <si>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</si>
  <si>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</si>
  <si>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</si>
  <si>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</si>
  <si>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</si>
  <si>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</si>
  <si>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</si>
  <si>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</si>
  <si>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</si>
  <si>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</si>
  <si>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</si>
  <si>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</si>
  <si>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</si>
  <si>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</si>
  <si>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</si>
  <si>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</si>
  <si>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</si>
  <si>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</si>
  <si>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</si>
  <si>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</si>
  <si>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</si>
  <si>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</si>
  <si>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</si>
  <si>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</si>
  <si>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</si>
  <si>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</si>
  <si>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</si>
  <si>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</si>
  <si>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</si>
  <si>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</si>
  <si>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</si>
  <si>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</si>
  <si>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</si>
  <si>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</si>
  <si>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</si>
  <si>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</si>
  <si>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</si>
  <si>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</si>
  <si>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</si>
  <si>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</si>
  <si>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</si>
  <si>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</si>
  <si>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</si>
  <si>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</si>
  <si>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</si>
  <si>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</si>
  <si>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</si>
  <si>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</si>
  <si>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</si>
  <si>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</si>
  <si>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</si>
  <si>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</si>
  <si>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</si>
  <si>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</si>
  <si>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</si>
  <si>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</si>
  <si>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</si>
  <si>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</si>
  <si>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</si>
  <si>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</si>
  <si>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</si>
  <si>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</si>
  <si>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</si>
  <si>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</si>
  <si>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</si>
  <si>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</si>
  <si>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</si>
  <si>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</si>
  <si>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</si>
  <si>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</si>
  <si>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</si>
  <si>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</si>
  <si>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</si>
  <si>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</si>
  <si>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</si>
  <si>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</si>
  <si>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</si>
  <si>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</si>
  <si>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</si>
  <si>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</si>
  <si>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</si>
  <si>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</si>
  <si>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</si>
  <si>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</si>
  <si>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</si>
  <si>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</si>
  <si>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</si>
  <si>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</si>
  <si>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</si>
  <si>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</si>
  <si>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</si>
  <si>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</si>
  <si>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</si>
  <si>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</si>
  <si>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</si>
  <si>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</si>
  <si>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</si>
  <si>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</si>
  <si>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</si>
  <si>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</si>
  <si>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</si>
  <si>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</si>
  <si>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</si>
  <si>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</si>
  <si>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</si>
  <si>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</si>
  <si>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</si>
  <si>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</si>
  <si>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</si>
  <si>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</si>
  <si>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</si>
  <si>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</si>
  <si>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</si>
  <si>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</si>
  <si>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</si>
  <si>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</si>
  <si>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</si>
  <si>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</si>
  <si>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</si>
  <si>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</si>
  <si>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</si>
  <si>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</si>
  <si>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</si>
  <si>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</si>
  <si>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</si>
  <si>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</si>
  <si>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</si>
  <si>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</si>
  <si>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</si>
  <si>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</si>
  <si>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</si>
  <si>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</si>
  <si>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</si>
  <si>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</si>
  <si>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</si>
  <si>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</si>
  <si>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</si>
  <si>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</si>
  <si>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</si>
  <si>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</si>
  <si>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</si>
  <si>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</si>
  <si>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</si>
  <si>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</si>
  <si>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</si>
  <si>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</si>
  <si>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</si>
  <si>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</si>
  <si>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</si>
  <si>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</si>
  <si>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</si>
  <si>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</si>
  <si>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</si>
  <si>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</si>
  <si>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</si>
  <si>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</si>
  <si>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</si>
  <si>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</si>
  <si>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</si>
  <si>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</si>
  <si>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</si>
  <si>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</si>
  <si>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</si>
  <si>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</si>
  <si>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</si>
  <si>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</si>
  <si>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</si>
  <si>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</si>
  <si>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</si>
  <si>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</si>
  <si>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</si>
  <si>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</si>
  <si>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</si>
  <si>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</si>
  <si>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</si>
  <si>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</si>
  <si>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</si>
  <si>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</si>
  <si>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</si>
  <si>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</si>
  <si>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</si>
  <si>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</si>
  <si>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</si>
  <si>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</si>
  <si>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</si>
  <si>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</si>
  <si>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</si>
  <si>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</si>
  <si>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</si>
  <si>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</si>
  <si>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</si>
  <si>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</si>
  <si>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</si>
  <si>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</si>
  <si>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</si>
  <si>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</si>
  <si>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</si>
  <si>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</si>
  <si>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</si>
  <si>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</si>
  <si>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</si>
  <si>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</si>
  <si>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</si>
  <si>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</si>
  <si>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</si>
  <si>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</si>
  <si>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</si>
  <si>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</si>
  <si>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</si>
  <si>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</si>
  <si>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</si>
  <si>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</si>
  <si>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</si>
  <si>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</si>
  <si>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</si>
  <si>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</si>
  <si>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</si>
  <si>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</si>
  <si>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</si>
  <si>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</si>
  <si>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</si>
  <si>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</si>
  <si>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</si>
  <si>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</si>
  <si>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</si>
  <si>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</si>
  <si>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</si>
  <si>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</si>
  <si>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</si>
  <si>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</si>
  <si>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</si>
  <si>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</si>
  <si>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</si>
  <si>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</si>
  <si>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</si>
  <si>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</si>
  <si>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</si>
  <si>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</si>
  <si>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</si>
  <si>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</si>
  <si>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</si>
  <si>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</si>
  <si>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</si>
  <si>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</si>
  <si>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</si>
  <si>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</si>
  <si>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</si>
  <si>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</si>
  <si>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</si>
  <si>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</si>
  <si>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</si>
  <si>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</si>
  <si>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</si>
  <si>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</si>
  <si>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</si>
  <si>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</si>
  <si>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</si>
  <si>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</si>
  <si>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</si>
  <si>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</si>
  <si>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</si>
  <si>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</si>
  <si>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</si>
  <si>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</si>
  <si>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</si>
  <si>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</si>
  <si>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</si>
  <si>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</si>
  <si>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</si>
  <si>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</si>
  <si>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</si>
  <si>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</si>
  <si>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</si>
  <si>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</si>
  <si>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</si>
  <si>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</si>
  <si>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</si>
  <si>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</si>
  <si>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</si>
  <si>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</si>
  <si>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</si>
  <si>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</si>
  <si>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</si>
  <si>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</si>
  <si>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</si>
  <si>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</si>
  <si>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</si>
  <si>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</si>
  <si>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</si>
  <si>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</si>
  <si>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</si>
  <si>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</si>
  <si>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</si>
  <si>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</si>
  <si>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</si>
  <si>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</si>
  <si>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</si>
  <si>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</si>
  <si>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</si>
  <si>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</si>
  <si>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</si>
  <si>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</si>
  <si>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</si>
  <si>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</si>
  <si>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</si>
  <si>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</si>
  <si>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</si>
  <si>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</si>
  <si>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</si>
  <si>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</si>
  <si>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</si>
  <si>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</si>
  <si>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</si>
  <si>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</si>
  <si>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</si>
  <si>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</si>
  <si>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</si>
  <si>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</si>
  <si>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</si>
  <si>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</si>
  <si>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</si>
  <si>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</si>
  <si>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</si>
  <si>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</si>
  <si>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</si>
  <si>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</si>
  <si>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</si>
  <si>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</si>
  <si>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</si>
  <si>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</si>
  <si>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</si>
  <si>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</si>
  <si>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</si>
  <si>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</si>
  <si>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</si>
  <si>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</si>
  <si>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</si>
  <si>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</si>
  <si>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</si>
  <si>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</si>
  <si>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</si>
  <si>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</si>
  <si>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</si>
  <si>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</si>
  <si>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</si>
  <si>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</si>
  <si>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</si>
  <si>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</si>
  <si>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</si>
  <si>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</si>
  <si>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</si>
  <si>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</si>
  <si>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</si>
  <si>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</si>
  <si>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</si>
  <si>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</si>
  <si>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</si>
  <si>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</si>
  <si>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</si>
  <si>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</si>
  <si>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</si>
  <si>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</si>
  <si>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</si>
  <si>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</si>
  <si>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</si>
  <si>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</si>
  <si>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</si>
  <si>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</si>
  <si>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</si>
  <si>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</si>
  <si>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</si>
  <si>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</si>
  <si>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</si>
  <si>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</si>
  <si>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</si>
  <si>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</si>
  <si>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</si>
  <si>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</si>
  <si>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</si>
  <si>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</si>
  <si>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</si>
  <si>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</si>
  <si>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</si>
  <si>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</si>
  <si>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</si>
  <si>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</si>
  <si>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</si>
  <si>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</si>
  <si>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</si>
  <si>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</si>
  <si>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</si>
  <si>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</si>
  <si>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</si>
  <si>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</si>
  <si>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</si>
  <si>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</si>
  <si>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</si>
  <si>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</si>
  <si>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</si>
  <si>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</si>
  <si>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</si>
  <si>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</si>
  <si>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</si>
  <si>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</si>
  <si>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</si>
  <si>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</si>
  <si>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</si>
  <si>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</si>
  <si>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</si>
  <si>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</si>
  <si>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</si>
  <si>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</si>
  <si>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</si>
  <si>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</si>
  <si>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</si>
  <si>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</si>
  <si>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</si>
  <si>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</si>
  <si>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</si>
  <si>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</si>
  <si>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</si>
  <si>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</si>
  <si>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</si>
  <si>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</si>
  <si>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</si>
  <si>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</si>
  <si>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</si>
  <si>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</si>
  <si>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</si>
  <si>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</si>
  <si>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</si>
  <si>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</si>
  <si>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</si>
  <si>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</si>
  <si>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</si>
  <si>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</si>
  <si>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</si>
  <si>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</si>
  <si>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</si>
  <si>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</si>
  <si>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</si>
  <si>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</si>
  <si>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</si>
  <si>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</si>
  <si>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</si>
  <si>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</si>
  <si>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</si>
  <si>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</si>
  <si>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</si>
  <si>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</si>
  <si>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</si>
  <si>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</si>
  <si>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</si>
  <si>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</si>
  <si>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</si>
  <si>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</si>
  <si>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</si>
  <si>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</si>
  <si>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</si>
  <si>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</si>
  <si>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</si>
  <si>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</si>
  <si>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</si>
  <si>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</si>
  <si>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</si>
  <si>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</si>
  <si>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</si>
  <si>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</si>
  <si>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</si>
  <si>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</si>
  <si>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</si>
  <si>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</si>
  <si>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</si>
  <si>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</si>
  <si>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</si>
  <si>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</si>
  <si>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</si>
  <si>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</si>
  <si>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</si>
  <si>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</si>
  <si>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</si>
  <si>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</si>
  <si>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</si>
  <si>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</si>
  <si>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</si>
  <si>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</si>
  <si>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</si>
  <si>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</si>
  <si>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</si>
  <si>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</si>
  <si>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</si>
  <si>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</si>
  <si>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</si>
  <si>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</si>
  <si>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</si>
  <si>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</si>
  <si>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</si>
  <si>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</si>
  <si>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</si>
  <si>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</si>
  <si>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</si>
  <si>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</si>
  <si>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</si>
  <si>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</si>
  <si>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</si>
  <si>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</si>
  <si>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</si>
  <si>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</si>
  <si>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</si>
  <si>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</si>
  <si>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</si>
  <si>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</si>
  <si>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</si>
  <si>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</si>
  <si>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</si>
  <si>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</si>
  <si>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</si>
  <si>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</si>
  <si>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</si>
  <si>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</si>
  <si>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</si>
  <si>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</si>
  <si>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</si>
  <si>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</si>
  <si>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</si>
  <si>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</si>
  <si>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</si>
  <si>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</si>
  <si>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</si>
  <si>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</si>
  <si>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</si>
  <si>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</si>
  <si>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</si>
  <si>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</si>
  <si>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</si>
  <si>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</si>
  <si>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</si>
  <si>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</si>
  <si>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</si>
  <si>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</si>
  <si>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</si>
  <si>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</si>
  <si>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</si>
  <si>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</si>
  <si>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</si>
  <si>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</si>
  <si>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</si>
  <si>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</si>
  <si>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</si>
  <si>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</si>
  <si>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</si>
  <si>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</si>
  <si>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</si>
  <si>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</si>
  <si>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</si>
  <si>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</si>
  <si>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</si>
  <si>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</si>
  <si>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</si>
  <si>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</si>
  <si>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</si>
  <si>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</si>
  <si>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</si>
  <si>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</si>
  <si>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</si>
  <si>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</si>
  <si>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</si>
  <si>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</si>
  <si>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</si>
  <si>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</si>
  <si>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</si>
  <si>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</si>
  <si>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</si>
  <si>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</si>
  <si>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</si>
  <si>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</si>
  <si>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</si>
  <si>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</si>
  <si>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</si>
  <si>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</si>
  <si>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</si>
  <si>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</si>
  <si>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</si>
  <si>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</si>
  <si>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</si>
  <si>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</si>
  <si>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</si>
  <si>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</si>
  <si>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</si>
  <si>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</si>
  <si>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</si>
  <si>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</si>
  <si>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</si>
  <si>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</si>
  <si>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</si>
  <si>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</si>
  <si>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</si>
  <si>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</si>
  <si>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</si>
  <si>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</si>
  <si>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</si>
  <si>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</si>
  <si>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</si>
  <si>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</si>
  <si>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</si>
  <si>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</si>
  <si>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</si>
  <si>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</si>
  <si>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</si>
  <si>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</si>
  <si>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</si>
  <si>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</si>
  <si>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</si>
  <si>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</si>
  <si>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</si>
  <si>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</si>
  <si>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</si>
  <si>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</si>
  <si>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</si>
  <si>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</si>
  <si>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</si>
  <si>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</si>
  <si>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</si>
  <si>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</si>
  <si>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</si>
  <si>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</si>
  <si>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</si>
  <si>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</si>
  <si>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</si>
  <si>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</si>
  <si>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</si>
  <si>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</si>
  <si>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</si>
  <si>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</si>
  <si>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</si>
  <si>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</si>
  <si>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</si>
  <si>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</si>
  <si>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</si>
  <si>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</si>
  <si>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</si>
  <si>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</si>
  <si>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</si>
  <si>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</si>
  <si>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</si>
  <si>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</si>
  <si>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</si>
  <si>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</si>
  <si>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</si>
  <si>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</si>
  <si>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</si>
  <si>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</si>
  <si>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</si>
  <si>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</si>
  <si>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</si>
  <si>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</si>
  <si>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</si>
  <si>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</si>
  <si>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</si>
  <si>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</si>
  <si>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</si>
  <si>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</si>
  <si>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</si>
  <si>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</si>
  <si>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</si>
  <si>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</si>
  <si>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</si>
  <si>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</si>
  <si>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</si>
  <si>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</si>
  <si>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</si>
  <si>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</si>
  <si>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</si>
  <si>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</si>
  <si>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</si>
  <si>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</si>
  <si>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</si>
  <si>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</si>
  <si>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</si>
  <si>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</si>
  <si>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</si>
  <si>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</si>
  <si>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</si>
  <si>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</si>
  <si>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</si>
  <si>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</si>
  <si>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</si>
  <si>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</si>
  <si>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</si>
  <si>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</si>
  <si>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</si>
  <si>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</si>
  <si>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</si>
  <si>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</si>
  <si>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</si>
  <si>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</si>
  <si>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</si>
  <si>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</si>
  <si>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</si>
  <si>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</si>
  <si>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</si>
  <si>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</si>
  <si>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</si>
  <si>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</si>
  <si>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</si>
  <si>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</si>
  <si>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</si>
  <si>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</si>
  <si>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</si>
  <si>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</si>
  <si>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</si>
  <si>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</si>
  <si>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</si>
  <si>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</si>
  <si>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</si>
  <si>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</si>
  <si>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</si>
  <si>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</si>
  <si>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</si>
  <si>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</si>
  <si>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</si>
  <si>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</si>
  <si>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</si>
  <si>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</si>
  <si>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</si>
  <si>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</si>
  <si>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</si>
  <si>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</si>
  <si>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</si>
  <si>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</si>
  <si>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</si>
  <si>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</si>
  <si>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</si>
  <si>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</si>
  <si>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</si>
  <si>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</si>
  <si>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</si>
  <si>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</si>
  <si>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</si>
  <si>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</si>
  <si>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</si>
  <si>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</si>
  <si>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</si>
  <si>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</si>
  <si>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</si>
  <si>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</si>
  <si>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</si>
  <si>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</si>
  <si>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</si>
  <si>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</si>
  <si>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</si>
  <si>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</si>
  <si>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</si>
  <si>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</si>
  <si>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</si>
  <si>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</si>
  <si>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</si>
  <si>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</si>
  <si>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</si>
  <si>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</si>
  <si>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</si>
  <si>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</si>
  <si>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</si>
  <si>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</si>
  <si>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</si>
  <si>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</si>
  <si>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</si>
  <si>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</si>
  <si>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</si>
  <si>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</si>
  <si>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</si>
  <si>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</si>
  <si>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</si>
  <si>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</si>
  <si>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</si>
  <si>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</si>
  <si>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</si>
  <si>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</si>
  <si>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</si>
  <si>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</si>
  <si>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</si>
  <si>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</si>
  <si>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</si>
  <si>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</si>
  <si>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</si>
  <si>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</si>
  <si>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</si>
  <si>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</si>
  <si>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</si>
  <si>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</si>
  <si>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</si>
  <si>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</si>
  <si>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</si>
  <si>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</si>
  <si>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</si>
  <si>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</si>
  <si>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</si>
  <si>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</si>
  <si>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</si>
  <si>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</si>
  <si>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</si>
  <si>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</si>
  <si>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</si>
  <si>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</si>
  <si>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</si>
  <si>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</si>
  <si>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</si>
  <si>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</si>
  <si>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</si>
  <si>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</si>
  <si>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</si>
  <si>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</si>
  <si>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</si>
  <si>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</si>
  <si>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</si>
  <si>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</si>
  <si>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</si>
  <si>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</si>
  <si>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</si>
  <si>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</si>
  <si>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</si>
  <si>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</si>
  <si>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</si>
  <si>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</si>
  <si>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</si>
  <si>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</si>
  <si>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</si>
  <si>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</si>
  <si>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</si>
  <si>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</si>
  <si>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</si>
  <si>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</si>
  <si>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</si>
  <si>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</si>
  <si>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</si>
  <si>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</si>
  <si>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</si>
  <si>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</si>
  <si>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</si>
  <si>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</si>
  <si>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</si>
  <si>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</si>
  <si>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</si>
  <si>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</si>
  <si>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</si>
  <si>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</si>
  <si>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</si>
  <si>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</si>
  <si>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</si>
  <si>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</si>
  <si>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</si>
  <si>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</si>
  <si>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</si>
  <si>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</si>
  <si>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</si>
  <si>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</si>
  <si>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</si>
  <si>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</si>
  <si>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</si>
  <si>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</si>
  <si>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</si>
  <si>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</si>
  <si>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</si>
  <si>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</si>
  <si>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</si>
  <si>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</si>
  <si>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</si>
  <si>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</si>
  <si>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</si>
  <si>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</si>
  <si>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</si>
  <si>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</si>
  <si>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</si>
  <si>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</si>
  <si>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</si>
  <si>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</si>
  <si>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</si>
  <si>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</si>
  <si>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</si>
  <si>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</si>
  <si>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</si>
  <si>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</si>
  <si>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</si>
  <si>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</si>
  <si>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</si>
  <si>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</si>
  <si>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</si>
  <si>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</si>
  <si>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</si>
  <si>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</si>
  <si>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</si>
  <si>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</si>
  <si>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</si>
  <si>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</si>
  <si>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</si>
  <si>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</si>
  <si>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</si>
  <si>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</si>
  <si>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</si>
  <si>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</si>
  <si>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</si>
  <si>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</si>
  <si>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</si>
  <si>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</si>
  <si>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</si>
  <si>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</si>
  <si>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</si>
  <si>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</si>
  <si>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</si>
  <si>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</si>
  <si>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</si>
  <si>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</si>
  <si>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</si>
  <si>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</si>
  <si>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</si>
  <si>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</si>
  <si>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</si>
  <si>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</si>
  <si>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</si>
  <si>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</si>
  <si>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</si>
  <si>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</si>
  <si>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</si>
  <si>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</si>
  <si>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</si>
  <si>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</si>
  <si>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</si>
  <si>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</si>
  <si>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</si>
  <si>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</si>
  <si>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</si>
  <si>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</si>
  <si>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</si>
  <si>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</si>
  <si>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</si>
  <si>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</si>
  <si>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</si>
  <si>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</si>
  <si>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</si>
  <si>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</si>
  <si>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</si>
  <si>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</si>
  <si>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</si>
  <si>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</si>
  <si>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</si>
  <si>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</si>
  <si>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</si>
  <si>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</si>
  <si>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</si>
  <si>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</si>
  <si>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</si>
  <si>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</si>
  <si>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</si>
  <si>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</si>
  <si>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</si>
  <si>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</si>
  <si>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</si>
  <si>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</si>
  <si>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</si>
  <si>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</si>
  <si>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</si>
  <si>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</si>
  <si>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</si>
  <si>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</si>
  <si>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</si>
  <si>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</si>
  <si>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</si>
  <si>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</si>
  <si>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</si>
  <si>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</si>
  <si>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</si>
  <si>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</si>
  <si>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</si>
  <si>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</si>
  <si>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</si>
  <si>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</si>
  <si>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</si>
  <si>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</si>
  <si>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</si>
  <si>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</si>
  <si>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</si>
  <si>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</si>
  <si>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</si>
  <si>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</si>
  <si>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</si>
  <si>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</si>
  <si>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</si>
  <si>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</si>
  <si>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</si>
  <si>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</si>
  <si>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</si>
  <si>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</si>
  <si>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</si>
  <si>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</si>
  <si>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</si>
  <si>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</si>
  <si>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</si>
  <si>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</si>
  <si>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</si>
  <si>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</si>
  <si>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</si>
  <si>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</si>
  <si>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</si>
  <si>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</si>
  <si>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</si>
  <si>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</si>
  <si>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</si>
  <si>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</si>
  <si>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</si>
  <si>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</si>
  <si>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</si>
  <si>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</si>
  <si>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</si>
  <si>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</si>
  <si>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</si>
  <si>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</si>
  <si>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</si>
  <si>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</si>
  <si>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</si>
  <si>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</si>
  <si>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</si>
  <si>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</si>
  <si>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</si>
  <si>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</si>
  <si>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</si>
  <si>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</si>
  <si>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</si>
  <si>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</si>
  <si>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</si>
  <si>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</si>
  <si>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</si>
  <si>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</si>
  <si>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</si>
  <si>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</si>
  <si>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</si>
  <si>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</si>
  <si>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</si>
  <si>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</si>
  <si>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</si>
  <si>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</si>
  <si>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</si>
  <si>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</si>
  <si>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</si>
  <si>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</si>
  <si>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</si>
  <si>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</si>
  <si>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</si>
  <si>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</si>
  <si>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</si>
  <si>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</si>
  <si>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</si>
  <si>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</si>
  <si>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</si>
  <si>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</si>
  <si>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</si>
  <si>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</si>
  <si>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</si>
  <si>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</si>
  <si>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</si>
  <si>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</si>
  <si>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</si>
  <si>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</si>
  <si>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</si>
  <si>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</si>
  <si>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</si>
  <si>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</si>
  <si>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</si>
  <si>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</si>
  <si>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</si>
  <si>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</si>
  <si>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</si>
  <si>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</si>
  <si>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</si>
  <si>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</si>
  <si>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</si>
  <si>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</si>
  <si>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</si>
  <si>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</si>
  <si>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</si>
  <si>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</si>
  <si>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</si>
  <si>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</si>
  <si>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</si>
  <si>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</si>
  <si>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</si>
  <si>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</si>
  <si>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</si>
  <si>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</si>
  <si>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</si>
  <si>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</si>
  <si>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</si>
  <si>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</si>
  <si>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</si>
  <si>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</si>
  <si>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</si>
  <si>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</si>
  <si>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</si>
  <si>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</si>
  <si>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</si>
  <si>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</si>
  <si>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</si>
  <si>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</si>
  <si>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</si>
  <si>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</si>
  <si>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</si>
  <si>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</si>
  <si>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</si>
  <si>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</si>
  <si>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</si>
  <si>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</si>
  <si>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</si>
  <si>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</si>
  <si>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</si>
  <si>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</si>
  <si>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</si>
  <si>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</si>
  <si>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</si>
  <si>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</si>
  <si>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</si>
  <si>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</si>
  <si>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</si>
  <si>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</si>
  <si>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</si>
  <si>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</si>
  <si>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</si>
  <si>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</si>
  <si>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</si>
  <si>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</si>
  <si>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</si>
  <si>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</si>
  <si>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</si>
  <si>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</si>
  <si>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</si>
  <si>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</si>
  <si>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</si>
  <si>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</si>
  <si>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</si>
  <si>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</si>
  <si>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</si>
  <si>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</si>
  <si>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</si>
  <si>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</si>
  <si>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</si>
  <si>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</si>
  <si>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</si>
  <si>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</si>
  <si>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</si>
  <si>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</si>
  <si>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</si>
  <si>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</si>
  <si>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</si>
  <si>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</si>
  <si>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</si>
  <si>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</si>
  <si>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</si>
  <si>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</si>
  <si>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</si>
  <si>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</si>
  <si>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</si>
  <si>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</si>
  <si>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</si>
  <si>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</si>
  <si>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</si>
  <si>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</si>
  <si>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</si>
  <si>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</si>
  <si>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</si>
  <si>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</si>
  <si>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</si>
  <si>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</si>
  <si>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</si>
  <si>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</si>
  <si>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</si>
  <si>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</si>
  <si>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</si>
  <si>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</si>
  <si>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</si>
  <si>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</si>
  <si>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</si>
  <si>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</si>
  <si>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</si>
  <si>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</si>
  <si>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</si>
  <si>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</si>
  <si>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</si>
  <si>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</si>
  <si>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</si>
  <si>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</si>
  <si>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</si>
  <si>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</si>
  <si>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</si>
  <si>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</si>
  <si>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</si>
  <si>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</si>
  <si>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</si>
  <si>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</si>
  <si>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</si>
  <si>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</si>
  <si>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</si>
  <si>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</si>
  <si>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</si>
  <si>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</si>
  <si>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</si>
  <si>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</si>
  <si>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</si>
  <si>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</si>
  <si>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</si>
  <si>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</si>
  <si>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</si>
  <si>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</si>
  <si>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</si>
  <si>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</si>
  <si>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</si>
  <si>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</si>
  <si>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</si>
  <si>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</si>
  <si>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</si>
  <si>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</si>
  <si>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</si>
  <si>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</si>
  <si>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</si>
  <si>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</si>
  <si>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</si>
  <si>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</si>
  <si>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</si>
  <si>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</si>
  <si>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</si>
  <si>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</si>
  <si>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</si>
  <si>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</si>
  <si>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</si>
  <si>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</si>
  <si>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</si>
  <si>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</si>
  <si>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</si>
  <si>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</si>
  <si>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</si>
  <si>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</si>
  <si>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</si>
  <si>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</si>
  <si>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</si>
  <si>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</si>
  <si>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</si>
  <si>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</si>
  <si>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</si>
  <si>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</si>
  <si>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</si>
  <si>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</si>
  <si>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</si>
  <si>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</si>
  <si>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</si>
  <si>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</si>
  <si>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</si>
  <si>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</si>
  <si>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</si>
  <si>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</si>
  <si>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</si>
  <si>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</si>
  <si>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</si>
  <si>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</si>
  <si>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</si>
  <si>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</si>
  <si>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</si>
  <si>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</si>
  <si>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</si>
  <si>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</si>
  <si>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</si>
  <si>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</si>
  <si>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</si>
  <si>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</si>
  <si>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</si>
  <si>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</si>
  <si>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</si>
  <si>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</si>
  <si>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</si>
  <si>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</si>
  <si>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</si>
  <si>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</si>
  <si>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</si>
  <si>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</si>
  <si>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</si>
  <si>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</si>
  <si>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</si>
  <si>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</si>
  <si>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</si>
  <si>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</si>
  <si>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</si>
  <si>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</si>
  <si>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</si>
  <si>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</si>
  <si>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</si>
  <si>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</si>
  <si>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</si>
  <si>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</si>
  <si>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</si>
  <si>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</si>
  <si>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</si>
  <si>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</si>
  <si>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</si>
  <si>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</si>
  <si>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</si>
  <si>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</si>
  <si>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</si>
  <si>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</si>
  <si>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</si>
  <si>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</si>
  <si>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</si>
  <si>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</si>
  <si>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</si>
  <si>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</si>
  <si>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</si>
  <si>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</si>
  <si>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</si>
  <si>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</si>
  <si>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</si>
  <si>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</si>
  <si>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</si>
  <si>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</si>
  <si>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</si>
  <si>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</si>
  <si>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</si>
  <si>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</si>
  <si>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</si>
  <si>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</si>
  <si>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</si>
  <si>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</si>
  <si>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</si>
  <si>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</si>
  <si>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</si>
  <si>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</si>
  <si>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</si>
  <si>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</si>
  <si>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</si>
  <si>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</si>
  <si>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</si>
  <si>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</si>
  <si>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</si>
  <si>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</si>
  <si>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</si>
  <si>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</si>
  <si>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</si>
  <si>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</si>
  <si>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</si>
  <si>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</si>
  <si>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</si>
  <si>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</si>
  <si>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</si>
  <si>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</si>
  <si>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</si>
  <si>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</si>
  <si>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</si>
  <si>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</si>
  <si>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</si>
  <si>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</si>
  <si>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</si>
  <si>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</si>
  <si>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</si>
  <si>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</si>
  <si>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</si>
  <si>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</si>
  <si>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</si>
  <si>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</si>
  <si>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</si>
  <si>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</si>
  <si>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</si>
  <si>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</si>
  <si>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</si>
  <si>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</si>
  <si>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</si>
  <si>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</si>
  <si>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</si>
  <si>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</si>
  <si>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</si>
  <si>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</si>
  <si>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</si>
  <si>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</si>
  <si>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</si>
  <si>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</si>
  <si>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</si>
  <si>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</si>
  <si>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</si>
  <si>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</si>
  <si>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</si>
  <si>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</si>
  <si>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</si>
  <si>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</si>
  <si>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</si>
  <si>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</si>
  <si>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</si>
  <si>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</si>
  <si>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</si>
  <si>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</si>
  <si>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</si>
  <si>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</si>
  <si>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</si>
  <si>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</si>
  <si>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</si>
  <si>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</si>
  <si>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</si>
  <si>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</si>
  <si>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</si>
  <si>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</si>
  <si>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</si>
  <si>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</si>
  <si>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</si>
  <si>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</si>
  <si>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</si>
  <si>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</si>
  <si>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</si>
  <si>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</si>
  <si>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</si>
  <si>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</si>
  <si>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</si>
  <si>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</si>
  <si>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</si>
  <si>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</si>
  <si>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</si>
  <si>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</si>
  <si>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</si>
  <si>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</si>
  <si>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</si>
  <si>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</si>
  <si>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</si>
  <si>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</si>
  <si>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</si>
  <si>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</si>
  <si>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</si>
  <si>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</si>
  <si>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</si>
  <si>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</si>
  <si>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</si>
  <si>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</si>
  <si>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</si>
  <si>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</si>
  <si>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</si>
  <si>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</si>
  <si>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</si>
  <si>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</si>
  <si>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</si>
  <si>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</si>
  <si>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</si>
  <si>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</si>
  <si>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</si>
  <si>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</si>
  <si>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</si>
  <si>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</si>
  <si>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</si>
  <si>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</si>
  <si>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</si>
  <si>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</si>
  <si>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</si>
  <si>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</si>
  <si>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</si>
  <si>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</si>
  <si>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</si>
  <si>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</si>
  <si>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</si>
  <si>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</si>
  <si>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</si>
  <si>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</si>
  <si>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</si>
  <si>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</si>
  <si>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</si>
  <si>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</si>
  <si>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</si>
  <si>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</si>
  <si>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</si>
  <si>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</si>
  <si>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</si>
  <si>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</si>
  <si>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</si>
  <si>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</si>
  <si>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</si>
  <si>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</si>
  <si>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</si>
  <si>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</si>
  <si>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</si>
  <si>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</si>
  <si>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</si>
  <si>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</si>
  <si>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</si>
  <si>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</si>
  <si>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</si>
  <si>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</si>
  <si>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</si>
  <si>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</si>
  <si>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</si>
  <si>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</si>
  <si>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</si>
  <si>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</si>
  <si>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</si>
  <si>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</si>
  <si>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</si>
  <si>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</si>
  <si>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</si>
  <si>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</si>
  <si>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</si>
  <si>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</si>
  <si>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</si>
  <si>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</si>
  <si>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</si>
  <si>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</si>
  <si>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</si>
  <si>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</si>
  <si>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</si>
  <si>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</si>
  <si>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</si>
  <si>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</si>
  <si>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</si>
  <si>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</si>
  <si>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</si>
  <si>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</si>
  <si>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</si>
  <si>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</si>
  <si>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</si>
  <si>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</si>
  <si>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</si>
  <si>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</si>
  <si>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</si>
  <si>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</si>
  <si>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</si>
  <si>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</si>
  <si>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</si>
  <si>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</si>
  <si>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</si>
  <si>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</si>
  <si>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</si>
  <si>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</si>
  <si>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</si>
  <si>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</si>
  <si>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</si>
  <si>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</si>
  <si>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</si>
  <si>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</si>
  <si>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</si>
  <si>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</si>
  <si>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</si>
  <si>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</si>
  <si>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</si>
  <si>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</si>
  <si>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</si>
  <si>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</si>
  <si>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</si>
  <si>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</si>
  <si>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</si>
  <si>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</si>
  <si>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</si>
  <si>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</si>
  <si>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</si>
  <si>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</si>
  <si>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</si>
  <si>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</si>
  <si>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</si>
  <si>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</si>
  <si>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</si>
  <si>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</si>
  <si>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</si>
  <si>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</si>
  <si>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</si>
  <si>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</si>
  <si>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</si>
  <si>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</si>
  <si>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</si>
  <si>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</si>
  <si>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</si>
  <si>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</si>
  <si>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</si>
  <si>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</si>
  <si>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</si>
  <si>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</si>
  <si>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</si>
  <si>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</si>
  <si>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</si>
  <si>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</si>
  <si>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</si>
  <si>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</si>
  <si>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</si>
  <si>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</si>
  <si>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</si>
  <si>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</si>
  <si>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</si>
  <si>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</si>
  <si>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</si>
  <si>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</si>
  <si>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</si>
  <si>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</si>
  <si>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</si>
  <si>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</si>
  <si>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</si>
  <si>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</si>
  <si>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</si>
  <si>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</si>
  <si>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</si>
  <si>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</si>
  <si>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</si>
  <si>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</si>
  <si>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</si>
  <si>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</si>
  <si>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</si>
  <si>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</si>
  <si>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</si>
  <si>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</si>
  <si>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</si>
  <si>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</si>
  <si>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</si>
  <si>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</si>
  <si>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</si>
  <si>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</si>
  <si>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</si>
  <si>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</si>
  <si>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</si>
  <si>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</si>
  <si>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</si>
  <si>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</si>
  <si>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</si>
  <si>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</si>
  <si>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</si>
  <si>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</si>
  <si>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</si>
  <si>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</si>
  <si>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</si>
  <si>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</si>
  <si>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</si>
  <si>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</si>
  <si>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</si>
  <si>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</si>
  <si>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</si>
  <si>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</si>
  <si>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</si>
  <si>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</si>
  <si>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</si>
  <si>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</si>
  <si>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</si>
  <si>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</si>
  <si>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</si>
  <si>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</si>
  <si>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</si>
  <si>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</si>
  <si>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</si>
  <si>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</si>
  <si>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</si>
  <si>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</si>
  <si>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</si>
  <si>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</si>
  <si>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</si>
  <si>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</si>
  <si>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</si>
  <si>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</si>
  <si>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</si>
  <si>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</si>
  <si>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</si>
  <si>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</si>
  <si>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</si>
  <si>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</si>
  <si>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</si>
  <si>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</si>
  <si>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</si>
  <si>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</si>
  <si>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</si>
  <si>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</si>
  <si>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</si>
  <si>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</si>
  <si>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</si>
  <si>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</si>
  <si>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</si>
  <si>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</si>
  <si>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</si>
  <si>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</si>
  <si>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</si>
  <si>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</si>
  <si>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</si>
  <si>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</si>
  <si>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</si>
  <si>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</si>
  <si>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</si>
  <si>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</si>
  <si>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</si>
  <si>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</si>
  <si>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</si>
  <si>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</si>
  <si>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</si>
  <si>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</si>
  <si>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</si>
  <si>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</si>
  <si>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</si>
  <si>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</si>
  <si>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</si>
  <si>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</si>
  <si>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</si>
  <si>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</si>
  <si>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</si>
  <si>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</si>
  <si>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</si>
  <si>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</si>
  <si>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</si>
  <si>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</si>
  <si>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</si>
  <si>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</si>
  <si>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</si>
  <si>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</si>
  <si>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</si>
  <si>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</si>
  <si>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</si>
  <si>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</si>
  <si>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</si>
  <si>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</si>
  <si>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</si>
  <si>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</si>
  <si>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</si>
  <si>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</si>
  <si>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</si>
  <si>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</si>
  <si>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</si>
  <si>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</si>
  <si>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</si>
  <si>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</si>
  <si>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</si>
  <si>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</si>
  <si>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</si>
  <si>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</si>
  <si>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</si>
  <si>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</si>
  <si>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</si>
  <si>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</si>
  <si>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</si>
  <si>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</si>
  <si>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</si>
  <si>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</si>
  <si>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</si>
  <si>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</si>
  <si>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</si>
  <si>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</si>
  <si>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</si>
  <si>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</si>
  <si>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</si>
  <si>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</si>
  <si>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</si>
  <si>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</si>
  <si>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</si>
  <si>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</si>
  <si>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</si>
  <si>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</si>
  <si>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</si>
  <si>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</si>
  <si>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</si>
  <si>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</si>
  <si>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</si>
  <si>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</si>
  <si>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</si>
  <si>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</si>
  <si>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</si>
  <si>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</si>
  <si>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</si>
  <si>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</si>
  <si>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</si>
  <si>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</si>
  <si>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</si>
  <si>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</si>
  <si>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</si>
  <si>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</si>
  <si>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</si>
  <si>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</si>
  <si>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</si>
  <si>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</si>
  <si>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</si>
  <si>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</si>
  <si>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</si>
  <si>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</si>
  <si>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</si>
  <si>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</si>
  <si>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</si>
  <si>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</si>
  <si>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</si>
  <si>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</si>
  <si>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</si>
  <si>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</si>
  <si>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</si>
  <si>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</si>
  <si>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</si>
  <si>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</si>
  <si>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</si>
  <si>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</si>
  <si>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</si>
  <si>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</si>
  <si>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</si>
  <si>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</si>
  <si>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</si>
  <si>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</si>
  <si>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</si>
  <si>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</si>
  <si>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</si>
  <si>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</si>
  <si>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</si>
  <si>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</si>
  <si>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</si>
  <si>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</si>
  <si>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</si>
  <si>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</si>
  <si>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</si>
  <si>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</si>
  <si>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</si>
  <si>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</si>
  <si>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</si>
  <si>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</si>
  <si>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</si>
  <si>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</si>
  <si>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</si>
  <si>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</si>
  <si>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</si>
  <si>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</si>
  <si>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</si>
  <si>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</si>
  <si>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</si>
  <si>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</si>
  <si>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</si>
  <si>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</si>
  <si>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</si>
  <si>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</si>
  <si>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</si>
  <si>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</si>
  <si>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</si>
  <si>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</si>
  <si>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</si>
  <si>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</si>
  <si>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</si>
  <si>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</si>
  <si>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</si>
  <si>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</si>
  <si>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</si>
  <si>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</si>
  <si>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</si>
  <si>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</si>
  <si>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</si>
  <si>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</si>
  <si>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</si>
  <si>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</si>
  <si>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</si>
  <si>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</si>
  <si>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</si>
  <si>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</si>
  <si>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</si>
  <si>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</si>
  <si>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</si>
  <si>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</si>
  <si>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</si>
  <si>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</si>
  <si>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</si>
  <si>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</si>
  <si>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</si>
  <si>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</si>
  <si>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</si>
  <si>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</si>
  <si>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</si>
  <si>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</si>
  <si>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</si>
  <si>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</si>
  <si>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</si>
  <si>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</si>
  <si>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</si>
  <si>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</si>
  <si>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</si>
  <si>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</si>
  <si>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</si>
  <si>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</si>
  <si>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</si>
  <si>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</si>
  <si>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</si>
  <si>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</si>
  <si>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</si>
  <si>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</si>
  <si>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</si>
  <si>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</si>
  <si>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</si>
  <si>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</si>
  <si>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</si>
  <si>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</si>
  <si>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</si>
  <si>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</si>
  <si>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</si>
  <si>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</si>
  <si>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</si>
  <si>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</si>
  <si>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</si>
  <si>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</si>
  <si>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</si>
  <si>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</si>
  <si>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</si>
  <si>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</si>
  <si>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</si>
  <si>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</si>
  <si>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</si>
  <si>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</si>
  <si>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</si>
  <si>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</si>
  <si>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</si>
  <si>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</si>
  <si>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</si>
  <si>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</si>
  <si>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</si>
  <si>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</si>
  <si>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</si>
  <si>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</si>
  <si>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</si>
  <si>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</si>
  <si>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</si>
  <si>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</si>
  <si>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</si>
  <si>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</si>
  <si>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</si>
  <si>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</si>
  <si>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</si>
  <si>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</si>
  <si>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</si>
  <si>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</si>
  <si>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</si>
  <si>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</si>
  <si>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</si>
  <si>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</si>
  <si>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</si>
  <si>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</si>
  <si>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</si>
  <si>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</si>
  <si>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</si>
  <si>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</si>
  <si>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</si>
  <si>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</si>
  <si>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</si>
  <si>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</si>
  <si>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</si>
  <si>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</si>
  <si>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</si>
  <si>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</si>
  <si>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</si>
  <si>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</si>
  <si>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</si>
  <si>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</si>
  <si>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</si>
  <si>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</si>
  <si>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</si>
  <si>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</si>
  <si>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</si>
  <si>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</si>
  <si>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</si>
  <si>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</si>
  <si>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</si>
  <si>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</si>
  <si>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</si>
  <si>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</si>
  <si>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</si>
  <si>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</si>
  <si>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</si>
  <si>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</si>
  <si>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</si>
  <si>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</si>
  <si>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</si>
  <si>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</si>
  <si>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</si>
  <si>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</si>
  <si>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</si>
  <si>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</si>
  <si>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</si>
  <si>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</si>
  <si>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</si>
  <si>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</si>
  <si>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</si>
  <si>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</si>
  <si>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</si>
  <si>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</si>
  <si>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</si>
  <si>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</si>
  <si>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</si>
  <si>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</si>
  <si>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</si>
  <si>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</si>
  <si>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</si>
  <si>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</si>
  <si>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</si>
  <si>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</si>
  <si>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</si>
  <si>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</si>
  <si>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</si>
  <si>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</si>
  <si>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</si>
  <si>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</si>
  <si>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</si>
  <si>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</si>
  <si>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</si>
  <si>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</si>
  <si>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</si>
  <si>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</si>
  <si>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</si>
  <si>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</si>
  <si>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</si>
  <si>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</si>
  <si>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</si>
  <si>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</si>
  <si>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</si>
  <si>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</si>
  <si>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</si>
  <si>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</si>
  <si>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</si>
  <si>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</si>
  <si>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</si>
  <si>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</si>
  <si>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</si>
  <si>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</si>
  <si>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</si>
  <si>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</si>
  <si>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</si>
  <si>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</si>
  <si>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</si>
  <si>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</si>
  <si>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</si>
  <si>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</si>
  <si>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</si>
  <si>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</si>
  <si>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</si>
  <si>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</si>
  <si>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</si>
  <si>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</si>
  <si>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</si>
  <si>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</si>
  <si>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</si>
  <si>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</si>
  <si>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</si>
  <si>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</si>
  <si>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</si>
  <si>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</si>
  <si>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</si>
  <si>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</si>
  <si>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</si>
  <si>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</si>
  <si>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</si>
  <si>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</si>
  <si>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</si>
  <si>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</si>
  <si>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</si>
  <si>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</si>
  <si>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</si>
  <si>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</si>
  <si>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</si>
  <si>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</si>
  <si>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</si>
  <si>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</si>
  <si>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</si>
  <si>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</si>
  <si>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</si>
  <si>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</si>
  <si>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</si>
  <si>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</si>
  <si>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</si>
  <si>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</si>
  <si>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</si>
  <si>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</si>
  <si>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</si>
  <si>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</si>
  <si>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</si>
  <si>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</si>
  <si>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</si>
  <si>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</si>
  <si>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</si>
  <si>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</si>
  <si>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</si>
  <si>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</si>
  <si>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</si>
  <si>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</si>
  <si>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</si>
  <si>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</si>
  <si>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</si>
  <si>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</si>
  <si>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</si>
  <si>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</si>
  <si>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</si>
  <si>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</si>
  <si>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</si>
  <si>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</si>
  <si>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</si>
  <si>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</si>
  <si>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</si>
  <si>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</si>
  <si>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</si>
  <si>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</si>
  <si>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</si>
  <si>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</si>
  <si>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</si>
  <si>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</si>
  <si>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</si>
  <si>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</si>
  <si>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</si>
  <si>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</si>
  <si>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</si>
  <si>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</si>
  <si>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</si>
  <si>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</si>
  <si>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</si>
  <si>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</si>
  <si>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</si>
  <si>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</si>
  <si>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</si>
  <si>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</si>
  <si>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</si>
  <si>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</si>
  <si>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</si>
  <si>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</si>
  <si>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</si>
  <si>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</si>
  <si>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</si>
  <si>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</si>
  <si>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</si>
  <si>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</si>
  <si>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</si>
  <si>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</si>
  <si>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</si>
  <si>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</si>
  <si>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</si>
  <si>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</si>
  <si>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</si>
  <si>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</si>
  <si>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</si>
  <si>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</si>
  <si>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</si>
  <si>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</si>
  <si>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</si>
  <si>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</si>
  <si>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</si>
  <si>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</si>
  <si>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</si>
  <si>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</si>
  <si>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</si>
  <si>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</si>
  <si>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</si>
  <si>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</si>
  <si>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</si>
  <si>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</si>
  <si>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</si>
  <si>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</si>
  <si>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</si>
  <si>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</si>
  <si>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</si>
  <si>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</si>
  <si>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</si>
  <si>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</si>
  <si>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</si>
  <si>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</si>
  <si>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</si>
  <si>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</si>
  <si>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</si>
  <si>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</si>
  <si>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</si>
  <si>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</si>
  <si>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</si>
  <si>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</si>
  <si>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</si>
  <si>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</si>
  <si>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</si>
  <si>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</si>
  <si>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</si>
  <si>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</si>
  <si>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</si>
  <si>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</si>
  <si>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</si>
  <si>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</si>
  <si>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</si>
  <si>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</si>
  <si>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</si>
  <si>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</si>
  <si>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</si>
  <si>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</si>
  <si>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</si>
  <si>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</si>
  <si>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</si>
  <si>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</si>
  <si>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</si>
  <si>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</si>
  <si>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</si>
  <si>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</si>
  <si>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</si>
  <si>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</si>
  <si>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</si>
  <si>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</si>
  <si>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</si>
  <si>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</si>
  <si>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</si>
  <si>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</si>
  <si>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</si>
  <si>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</si>
  <si>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</si>
  <si>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</si>
  <si>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</si>
  <si>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</si>
  <si>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</si>
  <si>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</si>
  <si>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</si>
  <si>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</si>
  <si>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</si>
  <si>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</si>
  <si>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</si>
  <si>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</si>
  <si>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</si>
  <si>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</si>
  <si>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</si>
  <si>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</si>
  <si>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</si>
  <si>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</si>
  <si>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</si>
  <si>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</si>
  <si>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</si>
  <si>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</si>
  <si>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</si>
  <si>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</si>
  <si>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</si>
  <si>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</si>
  <si>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</si>
  <si>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</si>
  <si>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</si>
  <si>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</si>
  <si>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</si>
  <si>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</si>
  <si>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</si>
  <si>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</si>
  <si>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</si>
  <si>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</si>
  <si>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</si>
  <si>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</si>
  <si>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</si>
  <si>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</si>
  <si>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</si>
  <si>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</si>
  <si>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</si>
  <si>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</si>
  <si>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</si>
  <si>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</si>
  <si>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</si>
  <si>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</si>
  <si>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</si>
  <si>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</si>
  <si>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</si>
  <si>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</si>
  <si>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</si>
  <si>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</si>
  <si>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</si>
  <si>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</si>
  <si>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</si>
  <si>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</si>
  <si>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</si>
  <si>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</si>
  <si>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</si>
  <si>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</si>
  <si>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</si>
  <si>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</si>
  <si>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</si>
  <si>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</si>
  <si>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</si>
  <si>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</si>
  <si>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</si>
  <si>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</si>
  <si>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</si>
  <si>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</si>
  <si>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</si>
  <si>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</si>
  <si>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</si>
  <si>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</si>
  <si>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</si>
  <si>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</si>
  <si>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</si>
  <si>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</si>
  <si>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</si>
  <si>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</si>
  <si>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</si>
  <si>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</si>
  <si>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</si>
  <si>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</si>
  <si>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</si>
  <si>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</si>
  <si>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</si>
  <si>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</si>
  <si>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</si>
  <si>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</si>
  <si>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</si>
  <si>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</si>
  <si>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</si>
  <si>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</si>
  <si>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</si>
  <si>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</si>
  <si>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</si>
  <si>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</si>
  <si>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</si>
  <si>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</si>
  <si>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</si>
  <si>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</si>
  <si>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</si>
  <si>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</si>
  <si>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</si>
  <si>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</si>
  <si>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</si>
  <si>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</si>
  <si>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</si>
  <si>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</si>
  <si>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</si>
  <si>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</si>
  <si>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</si>
  <si>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</si>
  <si>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</si>
  <si>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</si>
  <si>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</si>
  <si>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</si>
  <si>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</si>
  <si>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</si>
  <si>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</si>
  <si>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</si>
  <si>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</si>
  <si>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</si>
  <si>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</si>
  <si>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</si>
  <si>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</si>
  <si>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</si>
  <si>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</si>
  <si>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</si>
  <si>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</si>
  <si>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</si>
  <si>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</si>
  <si>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</si>
  <si>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</si>
  <si>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</si>
  <si>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</si>
  <si>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</si>
  <si>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</si>
  <si>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</si>
  <si>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</si>
  <si>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</si>
  <si>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</si>
  <si>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</si>
  <si>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</si>
  <si>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</si>
  <si>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</si>
  <si>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</si>
  <si>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</si>
  <si>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</si>
  <si>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</si>
  <si>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</si>
  <si>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</si>
  <si>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</si>
  <si>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</si>
  <si>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</si>
  <si>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</si>
  <si>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</si>
  <si>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</si>
  <si>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</si>
  <si>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</si>
  <si>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</si>
  <si>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</si>
  <si>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</si>
  <si>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</si>
  <si>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</si>
  <si>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</si>
  <si>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</si>
  <si>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</si>
  <si>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</si>
  <si>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</si>
  <si>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</si>
  <si>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</si>
  <si>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</si>
  <si>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</si>
  <si>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</si>
  <si>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</si>
  <si>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</si>
  <si>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</si>
  <si>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</si>
  <si>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</si>
  <si>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</si>
  <si>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</si>
  <si>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</si>
  <si>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</si>
  <si>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</si>
  <si>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</si>
  <si>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</si>
  <si>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</si>
  <si>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</si>
  <si>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</si>
  <si>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</si>
  <si>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</si>
  <si>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</si>
  <si>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</si>
  <si>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</si>
  <si>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</si>
  <si>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</si>
  <si>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</si>
  <si>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</si>
  <si>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</si>
  <si>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</si>
  <si>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</si>
  <si>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</si>
  <si>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</si>
  <si>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</si>
  <si>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</si>
  <si>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</si>
  <si>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</si>
  <si>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</si>
  <si>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</si>
  <si>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</si>
  <si>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</si>
  <si>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</si>
  <si>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</si>
  <si>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</si>
  <si>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</si>
  <si>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</si>
  <si>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</si>
  <si>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</si>
  <si>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</si>
  <si>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</si>
  <si>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</si>
  <si>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</si>
  <si>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</si>
  <si>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</si>
  <si>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</si>
  <si>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</si>
  <si>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</si>
  <si>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</si>
  <si>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</si>
  <si>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</si>
  <si>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</si>
  <si>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</si>
  <si>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</si>
  <si>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</si>
  <si>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</si>
  <si>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</si>
  <si>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</si>
  <si>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</si>
  <si>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</si>
  <si>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</si>
  <si>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</si>
  <si>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</si>
  <si>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</si>
  <si>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</si>
  <si>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</si>
  <si>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</si>
  <si>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</si>
  <si>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</si>
  <si>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</si>
  <si>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</si>
  <si>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</si>
  <si>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</si>
  <si>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</si>
  <si>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</si>
  <si>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</si>
  <si>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</si>
  <si>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</si>
  <si>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</si>
  <si>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</si>
  <si>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</si>
  <si>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</si>
  <si>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</si>
  <si>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</si>
  <si>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</si>
  <si>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</si>
  <si>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</si>
  <si>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</si>
  <si>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</si>
  <si>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</si>
  <si>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</si>
  <si>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</si>
  <si>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</si>
  <si>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</si>
  <si>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</si>
  <si>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</si>
  <si>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</si>
  <si>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</si>
  <si>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</si>
  <si>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</si>
  <si>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</si>
  <si>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</si>
  <si>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</si>
  <si>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</si>
  <si>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</si>
  <si>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</si>
  <si>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</si>
  <si>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</si>
  <si>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</si>
  <si>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</si>
  <si>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</si>
  <si>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</si>
  <si>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</si>
  <si>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</si>
  <si>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</si>
  <si>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</si>
  <si>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</si>
  <si>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</si>
  <si>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</si>
  <si>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</si>
  <si>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</si>
  <si>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</si>
  <si>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</si>
  <si>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</si>
  <si>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</si>
  <si>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</si>
  <si>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</si>
  <si>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</si>
  <si>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</si>
  <si>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</si>
  <si>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</si>
  <si>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</si>
  <si>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</si>
  <si>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</si>
  <si>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</si>
  <si>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</si>
  <si>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</si>
  <si>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</si>
  <si>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</si>
  <si>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</si>
  <si>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</si>
  <si>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</si>
  <si>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</si>
  <si>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</si>
  <si>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</si>
  <si>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</si>
  <si>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</si>
  <si>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</si>
  <si>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</si>
  <si>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</si>
  <si>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</si>
  <si>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</si>
  <si>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</si>
  <si>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</si>
  <si>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</si>
  <si>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</si>
  <si>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</si>
  <si>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</si>
  <si>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</si>
  <si>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</si>
  <si>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</si>
  <si>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</si>
  <si>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</si>
  <si>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</si>
  <si>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</si>
  <si>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</si>
  <si>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</si>
  <si>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</si>
  <si>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</si>
  <si>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</si>
  <si>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</si>
  <si>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</si>
  <si>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</si>
  <si>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</si>
  <si>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</si>
  <si>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</si>
  <si>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</si>
  <si>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</si>
  <si>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</si>
  <si>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</si>
  <si>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</si>
  <si>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</si>
  <si>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</si>
  <si>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</si>
  <si>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</si>
  <si>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</si>
  <si>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</si>
  <si>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</si>
  <si>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</si>
  <si>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</si>
  <si>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</si>
  <si>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</si>
  <si>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</si>
  <si>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</si>
  <si>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</si>
  <si>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</si>
  <si>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</si>
  <si>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</si>
  <si>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</si>
  <si>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</si>
  <si>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</si>
  <si>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</si>
  <si>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</si>
  <si>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</si>
  <si>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</si>
  <si>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</si>
  <si>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</si>
  <si>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</si>
  <si>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</si>
  <si>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</si>
  <si>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</si>
  <si>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</si>
  <si>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</si>
  <si>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</si>
  <si>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</si>
  <si>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</si>
  <si>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</si>
  <si>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</si>
  <si>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</si>
  <si>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</si>
  <si>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</si>
  <si>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</si>
  <si>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</si>
  <si>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</si>
  <si>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</si>
  <si>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</si>
  <si>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</si>
  <si>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</si>
  <si>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</si>
  <si>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</si>
  <si>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</si>
  <si>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</si>
  <si>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</si>
  <si>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</si>
  <si>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</si>
  <si>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</si>
  <si>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</si>
  <si>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</si>
  <si>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</si>
  <si>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</si>
  <si>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</si>
  <si>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</si>
  <si>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</si>
  <si>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</si>
  <si>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</si>
  <si>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</si>
  <si>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</si>
  <si>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</si>
  <si>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</si>
  <si>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</si>
  <si>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</si>
  <si>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</si>
  <si>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</si>
  <si>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</si>
  <si>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</si>
  <si>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</si>
  <si>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</si>
  <si>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</si>
  <si>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</si>
  <si>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</si>
  <si>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</si>
  <si>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</si>
  <si>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</si>
  <si>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</si>
  <si>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</si>
  <si>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</si>
  <si>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</si>
  <si>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</si>
  <si>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</si>
  <si>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</si>
  <si>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</si>
  <si>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</si>
  <si>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</si>
  <si>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</si>
  <si>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</si>
  <si>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</si>
  <si>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</si>
  <si>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</si>
  <si>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</si>
  <si>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</si>
  <si>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</si>
  <si>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</si>
  <si>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</si>
  <si>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</si>
  <si>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</si>
  <si>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</si>
  <si>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</si>
  <si>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</si>
  <si>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</si>
  <si>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</si>
  <si>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</si>
  <si>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</si>
  <si>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</si>
  <si>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</si>
  <si>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</si>
  <si>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</si>
  <si>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</si>
  <si>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</si>
  <si>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</si>
  <si>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</si>
  <si>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</si>
  <si>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</si>
  <si>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</si>
  <si>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</si>
  <si>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</si>
  <si>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</si>
  <si>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</si>
  <si>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</si>
  <si>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</si>
  <si>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</si>
  <si>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</si>
  <si>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</si>
  <si>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</si>
  <si>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</si>
  <si>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</si>
  <si>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</si>
  <si>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</si>
  <si>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</si>
  <si>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</si>
  <si>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</si>
  <si>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</si>
  <si>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</si>
  <si>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</si>
  <si>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</si>
  <si>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</si>
  <si>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</si>
  <si>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</si>
  <si>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</si>
  <si>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</si>
  <si>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</si>
  <si>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</si>
  <si>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</si>
  <si>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</si>
  <si>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</si>
  <si>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</si>
  <si>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</si>
  <si>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</si>
  <si>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</si>
  <si>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</si>
  <si>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</si>
  <si>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</si>
  <si>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</si>
  <si>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</si>
  <si>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</si>
  <si>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</si>
  <si>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</si>
  <si>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</si>
  <si>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</si>
  <si>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</si>
  <si>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</si>
  <si>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</si>
  <si>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</si>
  <si>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</si>
  <si>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</si>
  <si>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</si>
  <si>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</si>
  <si>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</si>
  <si>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</si>
  <si>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</si>
  <si>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</si>
  <si>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</si>
  <si>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</si>
  <si>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</si>
  <si>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</si>
  <si>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</si>
  <si>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</si>
  <si>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</si>
  <si>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</si>
  <si>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</si>
  <si>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</si>
  <si>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</si>
  <si>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</si>
  <si>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</si>
  <si>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</si>
  <si>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</si>
  <si>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</si>
  <si>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</si>
  <si>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</si>
  <si>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</si>
  <si>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</si>
  <si>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</si>
  <si>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</si>
  <si>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</si>
  <si>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</si>
  <si>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</si>
  <si>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</si>
  <si>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</si>
  <si>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</si>
  <si>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</si>
  <si>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</si>
  <si>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</si>
  <si>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</si>
  <si>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</si>
  <si>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</si>
  <si>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</si>
  <si>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</si>
  <si>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</si>
  <si>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</si>
  <si>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</si>
  <si>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</si>
  <si>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</si>
  <si>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</si>
  <si>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</si>
  <si>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</si>
  <si>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</si>
  <si>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</si>
  <si>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</si>
  <si>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</si>
  <si>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</si>
  <si>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</si>
  <si>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</si>
  <si>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</si>
  <si>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</si>
  <si>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</si>
  <si>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</si>
  <si>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</si>
  <si>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</si>
  <si>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</si>
  <si>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</si>
  <si>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</si>
  <si>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</si>
  <si>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</si>
  <si>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</si>
  <si>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</si>
  <si>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</si>
  <si>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</si>
  <si>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</si>
  <si>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</si>
  <si>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</si>
  <si>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</si>
  <si>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</si>
  <si>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</si>
  <si>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</si>
  <si>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</si>
  <si>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</si>
  <si>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</si>
  <si>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</si>
  <si>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</si>
  <si>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</si>
  <si>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</si>
  <si>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</si>
  <si>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</si>
  <si>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</si>
  <si>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</si>
  <si>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</si>
  <si>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</si>
  <si>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</si>
  <si>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</si>
  <si>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</si>
  <si>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</si>
  <si>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</si>
  <si>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</si>
  <si>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</si>
  <si>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</si>
  <si>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</si>
  <si>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</si>
  <si>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</si>
  <si>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</si>
  <si>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</si>
  <si>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</si>
  <si>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</si>
  <si>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</si>
  <si>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</si>
  <si>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</si>
  <si>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</si>
  <si>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</si>
  <si>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</si>
  <si>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</si>
  <si>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</si>
  <si>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</si>
  <si>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</si>
  <si>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</si>
  <si>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</si>
  <si>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</si>
  <si>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</si>
  <si>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</si>
  <si>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</si>
  <si>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</si>
  <si>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</si>
  <si>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</si>
  <si>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</si>
  <si>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</si>
  <si>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</si>
  <si>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</si>
  <si>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</si>
  <si>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</si>
  <si>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</si>
  <si>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</si>
  <si>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</si>
  <si>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</si>
  <si>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</si>
  <si>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</si>
  <si>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</si>
  <si>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</si>
  <si>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</si>
  <si>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</si>
  <si>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</si>
  <si>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</si>
  <si>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</si>
  <si>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</si>
  <si>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</si>
  <si>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</si>
  <si>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</si>
  <si>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</si>
  <si>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</si>
  <si>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</si>
  <si>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</si>
  <si>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</si>
  <si>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</si>
  <si>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</si>
  <si>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</si>
  <si>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</si>
  <si>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</si>
  <si>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</si>
  <si>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</si>
  <si>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</si>
  <si>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</si>
  <si>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</si>
  <si>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</si>
  <si>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</si>
  <si>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</si>
  <si>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</si>
  <si>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</si>
  <si>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</si>
  <si>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</si>
  <si>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</si>
  <si>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</si>
  <si>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</si>
  <si>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</si>
  <si>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</si>
  <si>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</si>
  <si>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</si>
  <si>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</si>
  <si>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</si>
  <si>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</si>
  <si>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</si>
  <si>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</si>
  <si>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</si>
  <si>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</si>
  <si>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</si>
  <si>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</si>
  <si>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</si>
  <si>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</si>
  <si>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</si>
  <si>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</si>
  <si>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</si>
  <si>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</si>
  <si>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</si>
  <si>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</si>
  <si>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</si>
  <si>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</si>
  <si>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</si>
  <si>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</si>
  <si>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</si>
  <si>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</si>
  <si>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</si>
  <si>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</si>
  <si>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</si>
  <si>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</si>
  <si>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</si>
  <si>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</si>
  <si>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</si>
  <si>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</si>
  <si>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</si>
  <si>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</si>
  <si>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</si>
  <si>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</si>
  <si>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</si>
  <si>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</si>
  <si>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</si>
  <si>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</si>
  <si>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</si>
  <si>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</si>
  <si>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</si>
  <si>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</si>
  <si>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</si>
  <si>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</si>
  <si>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</si>
  <si>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</si>
  <si>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</si>
  <si>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</si>
  <si>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</si>
  <si>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</si>
  <si>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</si>
  <si>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</si>
  <si>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</si>
  <si>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</si>
  <si>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</si>
  <si>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</si>
  <si>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</si>
  <si>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</si>
  <si>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</si>
  <si>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</si>
  <si>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</si>
  <si>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</si>
  <si>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</si>
  <si>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</si>
  <si>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</si>
  <si>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</si>
  <si>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</si>
  <si>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</si>
  <si>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</si>
  <si>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</si>
  <si>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</si>
  <si>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</si>
  <si>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</si>
  <si>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</si>
  <si>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</si>
  <si>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</si>
  <si>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</si>
  <si>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</si>
  <si>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</si>
  <si>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</si>
  <si>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</si>
  <si>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</si>
  <si>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</si>
  <si>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</si>
  <si>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</si>
  <si>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</si>
  <si>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</si>
  <si>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</si>
  <si>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</si>
  <si>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</si>
  <si>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</si>
  <si>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</si>
  <si>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</si>
  <si>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</si>
  <si>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</si>
  <si>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</si>
  <si>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</si>
  <si>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</si>
  <si>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</si>
  <si>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</si>
  <si>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</si>
  <si>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</si>
  <si>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</si>
  <si>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</si>
  <si>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</si>
  <si>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</si>
  <si>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</si>
  <si>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</si>
  <si>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</si>
  <si>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</si>
  <si>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</si>
  <si>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</si>
  <si>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</si>
  <si>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</si>
  <si>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</si>
  <si>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</si>
  <si>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</si>
  <si>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</si>
  <si>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</si>
  <si>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</si>
  <si>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</si>
  <si>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</si>
  <si>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</si>
  <si>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</si>
  <si>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</si>
  <si>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</si>
  <si>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</si>
  <si>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</si>
  <si>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</si>
  <si>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</si>
  <si>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</si>
  <si>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</si>
  <si>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</si>
  <si>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</si>
  <si>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</si>
  <si>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</si>
  <si>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</si>
  <si>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</si>
  <si>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</si>
  <si>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</si>
  <si>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</si>
  <si>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</si>
  <si>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</si>
  <si>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</si>
  <si>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</si>
  <si>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</si>
  <si>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</si>
  <si>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</si>
  <si>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</si>
  <si>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</si>
  <si>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</si>
  <si>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</si>
  <si>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</si>
  <si>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</si>
  <si>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</si>
  <si>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</si>
  <si>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</si>
  <si>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</si>
  <si>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</si>
  <si>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</si>
  <si>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</si>
  <si>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</si>
  <si>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</si>
  <si>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</si>
  <si>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</si>
  <si>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</si>
  <si>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</si>
  <si>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</si>
  <si>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</si>
  <si>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</si>
  <si>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</si>
  <si>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</si>
  <si>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</si>
  <si>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</si>
  <si>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</si>
  <si>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</si>
  <si>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</si>
  <si>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</si>
  <si>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</si>
  <si>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</si>
  <si>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</si>
  <si>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</si>
  <si>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</si>
  <si>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</si>
  <si>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</si>
  <si>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</si>
  <si>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</si>
  <si>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</si>
  <si>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</si>
  <si>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</si>
  <si>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</si>
  <si>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</si>
  <si>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</si>
  <si>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</si>
  <si>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</si>
  <si>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</si>
  <si>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</si>
  <si>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</si>
  <si>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</si>
  <si>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</si>
  <si>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</si>
  <si>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</si>
  <si>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</si>
  <si>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</si>
  <si>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</si>
  <si>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</si>
  <si>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</si>
  <si>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</si>
  <si>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</si>
  <si>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</si>
  <si>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</si>
  <si>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</si>
  <si>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</si>
  <si>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</si>
  <si>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</si>
  <si>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</si>
  <si>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</si>
  <si>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</si>
  <si>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</si>
  <si>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</si>
  <si>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</si>
  <si>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</si>
  <si>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</si>
  <si>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</si>
  <si>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</si>
  <si>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</si>
  <si>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</si>
  <si>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</si>
  <si>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</si>
  <si>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</si>
  <si>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</si>
  <si>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</si>
  <si>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</si>
  <si>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</si>
  <si>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</si>
  <si>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</si>
  <si>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</si>
  <si>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</si>
  <si>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</si>
  <si>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</si>
  <si>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</si>
  <si>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</si>
  <si>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</si>
  <si>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</si>
  <si>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</si>
  <si>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</si>
  <si>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</si>
  <si>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</si>
  <si>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</si>
  <si>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</si>
  <si>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</si>
  <si>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</si>
  <si>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</si>
  <si>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</si>
  <si>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</si>
  <si>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</si>
  <si>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</si>
  <si>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</si>
  <si>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</si>
  <si>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</si>
  <si>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</si>
  <si>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</si>
  <si>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</si>
  <si>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</si>
  <si>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</si>
  <si>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</si>
  <si>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</si>
  <si>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</si>
  <si>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</si>
  <si>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</si>
  <si>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</si>
  <si>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</si>
  <si>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</si>
  <si>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</si>
  <si>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</si>
  <si>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</si>
  <si>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</si>
  <si>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</si>
  <si>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</si>
  <si>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</si>
  <si>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</si>
  <si>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</si>
  <si>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</si>
  <si>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</si>
  <si>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</si>
  <si>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</si>
  <si>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</si>
  <si>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</si>
  <si>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</si>
  <si>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</si>
  <si>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</si>
  <si>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</si>
  <si>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</si>
  <si>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</si>
  <si>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</si>
  <si>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</si>
  <si>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</si>
  <si>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</si>
  <si>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</si>
  <si>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</si>
  <si>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</si>
  <si>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</si>
  <si>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</si>
  <si>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</si>
  <si>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</si>
  <si>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</si>
  <si>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</si>
  <si>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</si>
  <si>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</si>
  <si>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</si>
  <si>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</si>
  <si>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</si>
  <si>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</si>
  <si>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</si>
  <si>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</si>
  <si>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</si>
  <si>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</si>
  <si>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</si>
  <si>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</si>
  <si>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</si>
  <si>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</si>
  <si>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</si>
  <si>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</si>
  <si>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</si>
  <si>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</si>
  <si>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</si>
  <si>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</si>
  <si>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</si>
  <si>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</si>
  <si>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</si>
  <si>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</si>
  <si>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</si>
  <si>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</si>
  <si>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</si>
  <si>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</si>
  <si>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</si>
  <si>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</si>
  <si>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</si>
  <si>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</si>
  <si>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</si>
  <si>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</si>
  <si>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</si>
  <si>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</si>
  <si>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</si>
  <si>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</si>
  <si>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</si>
  <si>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</si>
  <si>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</si>
  <si>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</si>
  <si>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</si>
  <si>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</si>
  <si>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</si>
  <si>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</si>
  <si>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</si>
  <si>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</si>
  <si>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</si>
  <si>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</si>
  <si>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</si>
  <si>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</si>
  <si>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</si>
  <si>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</si>
  <si>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</si>
  <si>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</si>
  <si>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</si>
  <si>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</si>
  <si>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</si>
  <si>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</si>
  <si>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</si>
  <si>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</si>
  <si>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</si>
  <si>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</si>
  <si>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</si>
  <si>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</si>
  <si>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</si>
  <si>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</si>
  <si>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</si>
  <si>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</si>
  <si>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</si>
  <si>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</si>
  <si>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</si>
  <si>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</si>
  <si>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</si>
  <si>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</si>
  <si>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</si>
  <si>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</si>
  <si>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</si>
  <si>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</si>
  <si>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</si>
  <si>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</si>
  <si>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</si>
  <si>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</si>
  <si>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</si>
  <si>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</si>
  <si>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</si>
  <si>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</si>
  <si>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</si>
  <si>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</si>
  <si>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</si>
  <si>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</si>
  <si>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</si>
  <si>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</si>
  <si>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</si>
  <si>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</si>
  <si>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</si>
  <si>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</si>
  <si>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</si>
  <si>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</si>
  <si>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</si>
  <si>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</si>
  <si>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</si>
  <si>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</si>
  <si>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</si>
  <si>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</si>
  <si>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</si>
  <si>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</si>
  <si>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</si>
  <si>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</si>
  <si>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</si>
  <si>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</si>
  <si>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</si>
  <si>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</si>
  <si>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</si>
  <si>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</si>
  <si>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</si>
  <si>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</si>
  <si>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</si>
  <si>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</si>
  <si>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</si>
  <si>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</si>
  <si>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</si>
  <si>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</si>
  <si>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</si>
  <si>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</si>
  <si>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</si>
  <si>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</si>
  <si>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</si>
  <si>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</si>
  <si>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</si>
  <si>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</si>
  <si>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</si>
  <si>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</si>
  <si>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</si>
  <si>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</si>
  <si>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</si>
  <si>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</si>
  <si>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</si>
  <si>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</si>
  <si>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</si>
  <si>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</si>
  <si>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</si>
  <si>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</si>
  <si>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</si>
  <si>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</si>
  <si>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</si>
  <si>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</si>
  <si>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</si>
  <si>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</si>
  <si>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</si>
  <si>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</si>
  <si>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</si>
  <si>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</si>
  <si>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</si>
  <si>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</si>
  <si>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</si>
  <si>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</si>
  <si>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</si>
  <si>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</si>
  <si>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</si>
  <si>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</si>
  <si>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</si>
  <si>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</si>
  <si>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</si>
  <si>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</si>
  <si>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</si>
  <si>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</si>
  <si>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</si>
  <si>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</si>
  <si>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</si>
  <si>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</si>
  <si>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</si>
  <si>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</si>
  <si>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</si>
  <si>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</si>
  <si>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</si>
  <si>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</si>
  <si>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</si>
  <si>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</si>
  <si>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</si>
  <si>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</si>
  <si>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</si>
  <si>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</si>
  <si>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</si>
  <si>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</si>
  <si>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</si>
  <si>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</si>
  <si>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</si>
  <si>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</si>
  <si>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</si>
  <si>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</si>
  <si>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</si>
  <si>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</si>
  <si>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</si>
  <si>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</si>
  <si>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</si>
  <si>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</si>
  <si>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</si>
  <si>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</si>
  <si>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</si>
  <si>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</si>
  <si>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</si>
  <si>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</si>
  <si>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</si>
  <si>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</si>
  <si>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</si>
  <si>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</si>
  <si>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</si>
  <si>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</si>
  <si>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</si>
  <si>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</si>
  <si>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</si>
  <si>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</si>
  <si>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</si>
  <si>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</si>
  <si>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</si>
  <si>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</si>
  <si>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</si>
  <si>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</si>
  <si>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</si>
  <si>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</si>
  <si>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</si>
  <si>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</si>
  <si>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</si>
  <si>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</si>
  <si>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</si>
  <si>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</si>
  <si>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</si>
  <si>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</si>
  <si>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</si>
  <si>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</si>
  <si>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</si>
  <si>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</si>
  <si>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</si>
  <si>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</si>
  <si>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</si>
  <si>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</si>
  <si>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</si>
  <si>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</si>
  <si>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</si>
  <si>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</si>
  <si>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</si>
  <si>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</si>
  <si>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</si>
  <si>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</si>
  <si>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</si>
  <si>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</si>
  <si>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</si>
  <si>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</si>
  <si>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</si>
  <si>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</si>
  <si>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</si>
  <si>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</si>
  <si>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</si>
  <si>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</si>
  <si>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</si>
  <si>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</si>
  <si>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</si>
  <si>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</si>
  <si>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</si>
  <si>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</si>
  <si>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</si>
  <si>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</si>
  <si>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</si>
  <si>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</si>
  <si>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</si>
  <si>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</si>
  <si>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</si>
  <si>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</si>
  <si>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</si>
  <si>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</si>
  <si>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</si>
  <si>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</si>
  <si>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</si>
  <si>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</si>
  <si>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</si>
  <si>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</si>
  <si>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</si>
  <si>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</si>
  <si>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</si>
  <si>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</si>
  <si>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</si>
  <si>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</si>
  <si>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</si>
  <si>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</si>
  <si>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</si>
  <si>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</si>
  <si>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</si>
  <si>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</si>
  <si>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</si>
  <si>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</si>
  <si>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</si>
  <si>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</si>
  <si>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</si>
  <si>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</si>
  <si>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</si>
  <si>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</si>
  <si>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</si>
  <si>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</si>
  <si>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</si>
  <si>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</si>
  <si>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</si>
  <si>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</si>
  <si>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</si>
  <si>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</si>
  <si>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</si>
  <si>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</si>
  <si>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</si>
  <si>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</si>
  <si>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</si>
  <si>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</si>
  <si>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</si>
  <si>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</si>
  <si>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</si>
  <si>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</si>
  <si>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</si>
  <si>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</si>
  <si>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</si>
  <si>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</si>
  <si>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</si>
  <si>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</si>
  <si>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</si>
  <si>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</si>
  <si>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</si>
  <si>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</si>
  <si>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</si>
  <si>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</si>
  <si>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</si>
  <si>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</si>
  <si>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</si>
  <si>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</si>
  <si>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</si>
  <si>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</si>
  <si>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</si>
  <si>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</si>
  <si>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</si>
  <si>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</si>
  <si>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</si>
  <si>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</si>
  <si>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</si>
  <si>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</si>
  <si>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</si>
  <si>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</si>
  <si>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</si>
  <si>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</si>
  <si>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</si>
  <si>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</si>
  <si>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</si>
  <si>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</si>
  <si>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</si>
  <si>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</si>
  <si>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</si>
  <si>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</si>
  <si>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</si>
  <si>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</si>
  <si>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</si>
  <si>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</si>
  <si>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</si>
  <si>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</si>
  <si>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</si>
  <si>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</si>
  <si>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</si>
  <si>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</si>
  <si>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</si>
  <si>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</si>
  <si>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</si>
  <si>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</si>
  <si>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</si>
  <si>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</si>
  <si>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</si>
  <si>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</si>
  <si>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</si>
  <si>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</si>
  <si>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</si>
  <si>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</si>
  <si>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</si>
  <si>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</si>
  <si>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</si>
  <si>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</si>
  <si>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</si>
  <si>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</si>
  <si>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</si>
  <si>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</si>
  <si>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</si>
  <si>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</si>
  <si>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</si>
  <si>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</si>
  <si>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</si>
  <si>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</si>
  <si>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</si>
  <si>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</si>
  <si>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</si>
  <si>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</si>
  <si>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</si>
  <si>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</si>
  <si>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</si>
  <si>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</si>
  <si>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</si>
  <si>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</si>
  <si>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</si>
  <si>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</si>
  <si>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</si>
  <si>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</si>
  <si>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</si>
  <si>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</si>
  <si>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</si>
  <si>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</si>
  <si>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</si>
  <si>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</si>
  <si>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</si>
  <si>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</si>
  <si>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</si>
  <si>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</si>
  <si>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</si>
  <si>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</si>
  <si>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</si>
  <si>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</si>
  <si>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</si>
  <si>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</si>
  <si>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</si>
  <si>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</si>
  <si>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</si>
  <si>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</si>
  <si>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</si>
  <si>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</si>
  <si>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</si>
  <si>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</si>
  <si>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</si>
  <si>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</si>
  <si>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</si>
  <si>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</si>
  <si>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</si>
  <si>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</si>
  <si>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</si>
  <si>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</si>
  <si>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</si>
  <si>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</si>
  <si>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</si>
  <si>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</si>
  <si>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</si>
  <si>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</si>
  <si>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</si>
  <si>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</si>
  <si>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</si>
  <si>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</si>
  <si>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</si>
  <si>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</si>
  <si>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</si>
  <si>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</si>
  <si>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</si>
  <si>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</si>
  <si>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</si>
  <si>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</si>
  <si>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</si>
  <si>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</si>
  <si>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</si>
  <si>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</si>
  <si>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</si>
  <si>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</si>
  <si>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</si>
  <si>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</si>
  <si>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</si>
  <si>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</si>
  <si>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</si>
  <si>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</si>
  <si>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</si>
  <si>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</si>
  <si>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</si>
  <si>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</si>
  <si>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</si>
  <si>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</si>
  <si>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</si>
  <si>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</si>
  <si>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</si>
  <si>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</si>
  <si>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</si>
  <si>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</si>
  <si>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</si>
  <si>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</si>
  <si>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</si>
  <si>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</si>
  <si>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</si>
  <si>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</si>
  <si>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</si>
  <si>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</si>
  <si>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</si>
  <si>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</si>
  <si>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</si>
  <si>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</si>
  <si>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</si>
  <si>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</si>
  <si>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</si>
  <si>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</si>
  <si>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</si>
  <si>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</si>
  <si>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</si>
  <si>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</si>
  <si>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</si>
  <si>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</si>
  <si>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</si>
  <si>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</si>
  <si>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</si>
  <si>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</si>
  <si>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</si>
  <si>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</si>
  <si>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</si>
  <si>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</si>
  <si>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</si>
  <si>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</si>
  <si>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</si>
  <si>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</si>
  <si>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</si>
  <si>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</si>
  <si>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</si>
  <si>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</si>
  <si>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</si>
  <si>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</si>
  <si>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</si>
  <si>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</si>
  <si>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</si>
  <si>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</si>
  <si>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</si>
  <si>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</si>
  <si>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</si>
  <si>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</si>
  <si>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</si>
  <si>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</si>
  <si>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</si>
  <si>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</si>
  <si>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</si>
  <si>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</si>
  <si>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</si>
  <si>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</si>
  <si>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</si>
  <si>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</si>
  <si>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</si>
  <si>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</si>
  <si>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</si>
  <si>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</si>
  <si>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</si>
  <si>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</si>
  <si>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</si>
  <si>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</si>
  <si>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</si>
  <si>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</si>
  <si>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</si>
  <si>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</si>
  <si>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</si>
  <si>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</si>
  <si>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</si>
  <si>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</si>
  <si>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</si>
  <si>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</si>
  <si>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</si>
  <si>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</si>
  <si>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</si>
  <si>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</si>
  <si>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</si>
  <si>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</si>
  <si>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</si>
  <si>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</si>
  <si>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</si>
  <si>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</si>
  <si>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</si>
  <si>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</si>
  <si>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</si>
  <si>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</si>
  <si>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</si>
  <si>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</si>
  <si>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</si>
  <si>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</si>
  <si>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</si>
  <si>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</si>
  <si>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</si>
  <si>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</si>
  <si>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</si>
  <si>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</si>
  <si>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</si>
  <si>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</si>
  <si>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</si>
  <si>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</si>
  <si>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</si>
  <si>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</si>
  <si>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</si>
  <si>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</si>
  <si>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</si>
  <si>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</si>
  <si>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</si>
  <si>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</si>
  <si>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</si>
  <si>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</si>
  <si>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</si>
  <si>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</si>
  <si>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</si>
  <si>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</si>
  <si>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</si>
  <si>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</si>
  <si>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</si>
  <si>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</si>
  <si>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</si>
  <si>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</si>
  <si>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</si>
  <si>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</si>
  <si>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</si>
  <si>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</si>
  <si>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</si>
  <si>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</si>
  <si>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</si>
  <si>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</si>
  <si>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</si>
  <si>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</si>
  <si>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</si>
  <si>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</si>
  <si>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</si>
  <si>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</si>
  <si>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</si>
  <si>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</si>
  <si>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</si>
  <si>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</si>
  <si>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</si>
  <si>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</si>
  <si>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</si>
  <si>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</si>
  <si>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</si>
  <si>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</si>
  <si>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</si>
  <si>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</si>
  <si>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</si>
  <si>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</si>
  <si>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</si>
  <si>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</si>
  <si>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</si>
  <si>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</si>
  <si>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</si>
  <si>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</si>
  <si>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</si>
  <si>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</si>
  <si>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</si>
  <si>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</si>
  <si>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</si>
  <si>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</si>
  <si>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</si>
  <si>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</si>
  <si>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</si>
  <si>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</si>
  <si>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</si>
  <si>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</si>
  <si>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</si>
  <si>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</si>
  <si>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</si>
  <si>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</si>
  <si>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</si>
  <si>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</si>
  <si>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</si>
  <si>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</si>
  <si>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</si>
  <si>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</si>
  <si>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</si>
  <si>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</si>
  <si>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</si>
  <si>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</si>
  <si>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</si>
  <si>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</si>
  <si>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</si>
  <si>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</si>
  <si>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</si>
  <si>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</si>
  <si>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</si>
  <si>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</si>
  <si>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</si>
  <si>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</si>
  <si>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</si>
  <si>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</si>
  <si>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</si>
  <si>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</si>
  <si>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</si>
  <si>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</si>
  <si>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</si>
  <si>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</si>
  <si>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</si>
  <si>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</si>
  <si>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</si>
  <si>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</si>
  <si>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</si>
  <si>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</si>
  <si>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</si>
  <si>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</si>
  <si>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</si>
  <si>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</si>
  <si>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</si>
  <si>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</si>
  <si>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</si>
  <si>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</si>
  <si>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</si>
  <si>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</si>
  <si>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</si>
  <si>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</si>
  <si>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</si>
  <si>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</si>
  <si>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</si>
  <si>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</si>
  <si>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</si>
  <si>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</si>
  <si>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</si>
  <si>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</si>
  <si>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</si>
  <si>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</si>
  <si>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</si>
  <si>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</si>
  <si>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</si>
  <si>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</si>
  <si>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</si>
  <si>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</si>
  <si>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</si>
  <si>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</si>
  <si>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</si>
  <si>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</si>
  <si>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</si>
  <si>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</si>
  <si>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</si>
  <si>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</si>
  <si>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</si>
  <si>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</si>
  <si>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</si>
  <si>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</si>
  <si>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</si>
  <si>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</si>
  <si>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</si>
  <si>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</si>
  <si>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</si>
  <si>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</si>
  <si>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</si>
  <si>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</si>
  <si>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</si>
  <si>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</si>
  <si>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</si>
  <si>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</si>
  <si>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</si>
  <si>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</si>
  <si>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</si>
  <si>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</si>
  <si>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</si>
  <si>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</si>
  <si>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</si>
  <si>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</si>
  <si>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</si>
  <si>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</si>
  <si>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</si>
  <si>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</si>
  <si>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</si>
  <si>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</si>
  <si>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</si>
  <si>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</si>
  <si>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</si>
  <si>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</si>
  <si>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</si>
  <si>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</si>
  <si>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</si>
  <si>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</si>
  <si>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</si>
  <si>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</si>
  <si>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</si>
  <si>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</si>
  <si>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</si>
  <si>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</si>
  <si>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</si>
  <si>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</si>
  <si>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</si>
  <si>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</si>
  <si>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</si>
  <si>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</si>
  <si>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</si>
  <si>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</si>
  <si>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</si>
  <si>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</si>
  <si>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</si>
  <si>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</si>
  <si>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</si>
  <si>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</si>
  <si>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</si>
  <si>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</si>
  <si>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</si>
  <si>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</si>
  <si>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</si>
  <si>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</si>
  <si>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</si>
  <si>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</si>
  <si>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</si>
  <si>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</si>
  <si>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</si>
  <si>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</si>
  <si>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</si>
  <si>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</si>
  <si>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</si>
  <si>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</si>
  <si>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</si>
  <si>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</si>
  <si>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</si>
  <si>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</si>
  <si>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</si>
  <si>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</si>
  <si>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</si>
  <si>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</si>
  <si>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</si>
  <si>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</si>
  <si>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</si>
  <si>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</si>
  <si>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</si>
  <si>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</si>
  <si>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</si>
  <si>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</si>
  <si>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</si>
  <si>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</si>
  <si>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</si>
  <si>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</si>
  <si>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</si>
  <si>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</si>
  <si>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</si>
  <si>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</si>
  <si>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</si>
  <si>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</si>
  <si>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</si>
  <si>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</si>
  <si>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</si>
  <si>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</si>
  <si>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</si>
  <si>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</si>
  <si>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</si>
  <si>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</si>
  <si>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</si>
  <si>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</si>
  <si>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</si>
  <si>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</si>
  <si>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</si>
  <si>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</si>
  <si>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</si>
  <si>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</si>
  <si>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</si>
  <si>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</si>
  <si>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</si>
  <si>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</si>
  <si>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</si>
  <si>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</si>
  <si>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</si>
  <si>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</si>
  <si>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</si>
  <si>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</si>
  <si>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</si>
  <si>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</si>
  <si>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</si>
  <si>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</si>
  <si>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</si>
  <si>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</si>
  <si>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</si>
  <si>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</si>
  <si>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</si>
  <si>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</si>
  <si>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</si>
  <si>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</si>
  <si>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</si>
  <si>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</si>
  <si>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</si>
  <si>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</si>
  <si>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</si>
  <si>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</si>
  <si>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</si>
  <si>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</si>
  <si>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</si>
  <si>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</si>
  <si>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</si>
  <si>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</si>
  <si>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</si>
  <si>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</si>
  <si>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</si>
  <si>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</si>
  <si>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</si>
  <si>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</si>
  <si>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</si>
  <si>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</si>
  <si>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</si>
  <si>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</si>
  <si>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</si>
  <si>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</si>
  <si>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</si>
  <si>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</si>
  <si>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</si>
  <si>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</si>
  <si>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</si>
  <si>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</si>
  <si>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</si>
  <si>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</si>
  <si>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</si>
  <si>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</si>
  <si>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</si>
  <si>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</si>
  <si>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</si>
  <si>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</si>
  <si>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</si>
  <si>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</si>
  <si>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</si>
  <si>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</si>
  <si>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</si>
  <si>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</si>
  <si>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</si>
  <si>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</si>
  <si>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</si>
  <si>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</si>
  <si>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</si>
  <si>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</si>
  <si>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</si>
  <si>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</si>
  <si>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</si>
  <si>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</si>
  <si>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</si>
  <si>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</si>
  <si>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</si>
  <si>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</si>
  <si>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</si>
  <si>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</si>
  <si>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</si>
  <si>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</si>
  <si>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</si>
  <si>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</si>
  <si>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</si>
  <si>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</si>
  <si>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</si>
  <si>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</si>
  <si>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</si>
  <si>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</si>
  <si>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</si>
  <si>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</si>
  <si>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</si>
  <si>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</si>
  <si>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</si>
  <si>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</si>
  <si>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</si>
  <si>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</si>
  <si>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</si>
  <si>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</si>
  <si>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</si>
  <si>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</si>
  <si>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</si>
  <si>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</si>
  <si>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</si>
  <si>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</si>
  <si>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</si>
  <si>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</si>
  <si>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</si>
  <si>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</si>
  <si>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</si>
  <si>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</si>
  <si>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</si>
  <si>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</si>
  <si>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</si>
  <si>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</si>
  <si>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</si>
  <si>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</si>
  <si>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</si>
  <si>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</si>
  <si>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</si>
  <si>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</si>
  <si>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</si>
  <si>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</si>
  <si>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</si>
  <si>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</si>
  <si>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</si>
  <si>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</si>
  <si>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</si>
  <si>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</si>
  <si>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</si>
  <si>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</si>
  <si>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</si>
  <si>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</si>
  <si>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</si>
  <si>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</si>
  <si>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</si>
  <si>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</si>
  <si>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</si>
  <si>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</si>
  <si>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</si>
  <si>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</si>
  <si>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</si>
  <si>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</si>
  <si>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</si>
  <si>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</si>
  <si>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</si>
  <si>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</si>
  <si>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</si>
  <si>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</si>
  <si>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</si>
  <si>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</si>
  <si>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</si>
  <si>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</si>
  <si>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</si>
  <si>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</si>
  <si>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</si>
  <si>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</si>
  <si>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</si>
  <si>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</si>
  <si>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</si>
  <si>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</si>
  <si>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</si>
  <si>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</si>
  <si>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</si>
  <si>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</si>
  <si>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</si>
  <si>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</si>
  <si>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</si>
  <si>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</si>
  <si>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</si>
  <si>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</si>
  <si>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</si>
  <si>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</si>
  <si>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</si>
  <si>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</si>
  <si>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</si>
  <si>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</si>
  <si>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</si>
  <si>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</si>
  <si>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</si>
  <si>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</si>
  <si>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</si>
  <si>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</si>
  <si>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</si>
  <si>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</si>
  <si>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</si>
  <si>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</si>
  <si>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</si>
  <si>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</si>
  <si>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</si>
  <si>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</si>
  <si>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</si>
  <si>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</si>
  <si>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</si>
  <si>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</si>
  <si>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</si>
  <si>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</si>
  <si>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</si>
  <si>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</si>
  <si>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</si>
  <si>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</si>
  <si>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</si>
  <si>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</si>
  <si>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</si>
  <si>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</si>
  <si>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</si>
  <si>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</si>
  <si>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</si>
  <si>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</si>
  <si>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</si>
  <si>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</si>
  <si>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</si>
  <si>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</si>
  <si>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</si>
  <si>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</si>
  <si>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</si>
  <si>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</si>
  <si>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</si>
  <si>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</si>
  <si>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</si>
  <si>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</si>
  <si>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</si>
  <si>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</si>
  <si>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</si>
  <si>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</si>
  <si>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</si>
  <si>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</si>
  <si>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</si>
  <si>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</si>
  <si>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</si>
  <si>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</si>
  <si>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</si>
  <si>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</si>
  <si>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</si>
  <si>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</si>
  <si>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</si>
  <si>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</si>
  <si>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</si>
  <si>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</si>
  <si>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</si>
  <si>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</si>
  <si>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</si>
  <si>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</si>
  <si>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</si>
  <si>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</si>
  <si>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</si>
  <si>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</si>
  <si>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</si>
  <si>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</si>
  <si>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</si>
  <si>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</si>
  <si>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</si>
  <si>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</si>
  <si>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</si>
  <si>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</si>
  <si>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</si>
  <si>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</si>
  <si>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</si>
  <si>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</si>
  <si>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</si>
  <si>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</si>
  <si>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</si>
  <si>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</si>
  <si>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</si>
  <si>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</si>
  <si>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</si>
  <si>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</si>
  <si>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</si>
  <si>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</si>
  <si>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</si>
  <si>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</si>
  <si>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</si>
  <si>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</si>
  <si>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</si>
  <si>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</si>
  <si>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</si>
  <si>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</si>
  <si>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</si>
  <si>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</si>
  <si>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</si>
  <si>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</si>
  <si>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</si>
  <si>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</si>
  <si>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</si>
  <si>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</si>
  <si>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</si>
  <si>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</si>
  <si>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</si>
  <si>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</si>
  <si>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</si>
  <si>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</si>
  <si>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</si>
  <si>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</si>
  <si>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</si>
  <si>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</si>
  <si>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</si>
  <si>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</si>
  <si>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</si>
  <si>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</si>
  <si>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</si>
  <si>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</si>
  <si>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</si>
  <si>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</si>
  <si>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</si>
  <si>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</si>
  <si>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</si>
  <si>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</si>
  <si>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</si>
  <si>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</si>
  <si>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</si>
  <si>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</si>
  <si>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</si>
  <si>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</si>
  <si>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</si>
  <si>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</si>
  <si>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</si>
  <si>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</si>
  <si>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</si>
  <si>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</si>
  <si>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</si>
  <si>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</si>
  <si>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</si>
  <si>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</si>
  <si>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</si>
  <si>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</si>
  <si>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</si>
  <si>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</si>
  <si>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</si>
  <si>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</si>
  <si>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</si>
  <si>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</si>
  <si>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</si>
  <si>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</si>
  <si>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</si>
  <si>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</si>
  <si>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</si>
  <si>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</si>
  <si>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</si>
  <si>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</si>
  <si>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</si>
  <si>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</si>
  <si>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</si>
  <si>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</si>
  <si>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</si>
  <si>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</si>
  <si>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</si>
  <si>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</si>
  <si>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</si>
  <si>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</si>
  <si>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</si>
  <si>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</si>
  <si>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</si>
  <si>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</si>
  <si>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</si>
  <si>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</si>
  <si>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</si>
  <si>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</si>
  <si>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</si>
  <si>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</si>
  <si>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</si>
  <si>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</si>
  <si>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</si>
  <si>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</si>
  <si>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</si>
  <si>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</si>
  <si>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</si>
  <si>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</si>
  <si>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</si>
  <si>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</si>
  <si>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</si>
  <si>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</si>
  <si>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</si>
  <si>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</si>
  <si>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</si>
  <si>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</si>
  <si>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</si>
  <si>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</si>
  <si>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</si>
  <si>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</si>
  <si>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</si>
  <si>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</si>
  <si>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</si>
  <si>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</si>
  <si>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</si>
  <si>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</si>
  <si>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</si>
  <si>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</si>
  <si>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</si>
  <si>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</si>
  <si>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</si>
  <si>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</si>
  <si>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</si>
  <si>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</si>
  <si>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</si>
  <si>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</si>
  <si>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</si>
  <si>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</si>
  <si>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</si>
  <si>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</si>
  <si>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</si>
  <si>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</si>
  <si>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</si>
  <si>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</si>
  <si>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</si>
  <si>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</si>
  <si>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</si>
  <si>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</si>
  <si>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</si>
  <si>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</si>
  <si>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</si>
  <si>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</si>
  <si>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</si>
  <si>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</si>
  <si>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</si>
  <si>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</si>
  <si>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</si>
  <si>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</si>
  <si>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</si>
  <si>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</si>
  <si>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</si>
  <si>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</si>
  <si>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</si>
  <si>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</si>
  <si>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</si>
  <si>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</si>
  <si>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</si>
  <si>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</si>
  <si>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</si>
  <si>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</si>
  <si>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</si>
  <si>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</si>
  <si>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</si>
  <si>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</si>
  <si>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</si>
  <si>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</si>
  <si>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</si>
  <si>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</si>
  <si>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</si>
  <si>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</si>
  <si>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</si>
  <si>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</si>
  <si>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</si>
  <si>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</si>
  <si>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</si>
  <si>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</si>
  <si>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</si>
  <si>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</si>
  <si>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</si>
  <si>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</si>
  <si>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</si>
  <si>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</si>
  <si>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</si>
  <si>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</si>
  <si>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</si>
  <si>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</si>
  <si>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</si>
  <si>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</si>
  <si>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</si>
  <si>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</si>
  <si>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</si>
  <si>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</si>
  <si>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</si>
  <si>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</si>
  <si>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</si>
  <si>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</si>
  <si>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</si>
  <si>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</si>
  <si>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</si>
  <si>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</si>
  <si>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</si>
  <si>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</si>
  <si>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</si>
  <si>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</si>
  <si>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</si>
  <si>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</si>
  <si>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</si>
  <si>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</si>
  <si>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</si>
  <si>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</si>
  <si>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</si>
  <si>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</si>
  <si>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</si>
  <si>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</si>
  <si>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</si>
  <si>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</si>
  <si>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</si>
  <si>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</si>
  <si>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</si>
  <si>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</si>
  <si>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</si>
  <si>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</si>
  <si>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</si>
  <si>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</si>
  <si>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</si>
  <si>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</si>
  <si>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</si>
  <si>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</si>
  <si>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</si>
  <si>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</si>
  <si>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</si>
  <si>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</si>
  <si>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</si>
  <si>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</si>
  <si>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</si>
  <si>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</si>
  <si>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</si>
  <si>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</si>
  <si>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</si>
  <si>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</si>
  <si>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</si>
  <si>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</si>
  <si>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</si>
  <si>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</si>
  <si>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</si>
  <si>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</si>
  <si>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</si>
  <si>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</si>
  <si>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</si>
  <si>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</si>
  <si>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</si>
  <si>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</si>
  <si>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</si>
  <si>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</si>
  <si>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</si>
  <si>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</si>
  <si>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</si>
  <si>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</si>
  <si>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</si>
  <si>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</si>
  <si>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</si>
  <si>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</si>
  <si>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</si>
  <si>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</si>
  <si>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</si>
  <si>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</si>
  <si>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</si>
  <si>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</si>
  <si>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</si>
  <si>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</si>
  <si>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</si>
  <si>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</si>
  <si>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</si>
  <si>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</si>
  <si>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</si>
  <si>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</si>
  <si>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</si>
  <si>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</si>
  <si>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</si>
  <si>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</si>
  <si>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</si>
  <si>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</si>
  <si>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</si>
  <si>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</si>
  <si>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</si>
  <si>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</si>
  <si>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</si>
  <si>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</si>
  <si>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</si>
  <si>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</si>
  <si>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</si>
  <si>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</si>
  <si>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</si>
  <si>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</si>
  <si>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</si>
  <si>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</si>
  <si>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</si>
  <si>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</si>
  <si>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</si>
  <si>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</si>
  <si>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</si>
  <si>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</si>
  <si>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</si>
  <si>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</si>
  <si>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</si>
  <si>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</si>
  <si>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</si>
  <si>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</si>
  <si>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</si>
  <si>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</si>
  <si>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</si>
  <si>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</si>
  <si>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</si>
  <si>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</si>
  <si>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</si>
  <si>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</si>
  <si>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</si>
  <si>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</si>
  <si>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</si>
  <si>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</si>
  <si>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</si>
  <si>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</si>
  <si>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</si>
  <si>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</si>
  <si>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</si>
  <si>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</si>
  <si>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</si>
  <si>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</si>
  <si>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</si>
  <si>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</si>
  <si>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</si>
  <si>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</si>
  <si>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</si>
  <si>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</si>
  <si>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</si>
  <si>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</si>
  <si>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</si>
  <si>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</si>
  <si>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</si>
  <si>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</si>
  <si>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</si>
  <si>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</si>
  <si>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</si>
  <si>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</si>
  <si>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</si>
  <si>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</si>
  <si>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</si>
  <si>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</si>
  <si>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</si>
  <si>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</si>
  <si>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</si>
  <si>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</si>
  <si>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</si>
  <si>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</si>
  <si>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</si>
  <si>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</si>
  <si>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</si>
  <si>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</si>
  <si>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</si>
  <si>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</si>
  <si>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</si>
  <si>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</si>
  <si>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</si>
  <si>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</si>
  <si>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</si>
  <si>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</si>
  <si>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</si>
  <si>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</si>
  <si>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</si>
  <si>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</si>
  <si>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</si>
  <si>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</si>
  <si>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</si>
  <si>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</si>
  <si>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</si>
  <si>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</si>
  <si>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</si>
  <si>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</si>
  <si>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</si>
  <si>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</si>
  <si>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</si>
  <si>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</si>
  <si>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</si>
  <si>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</si>
  <si>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</si>
  <si>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</si>
  <si>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</si>
  <si>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</si>
  <si>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</si>
  <si>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</si>
  <si>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</si>
  <si>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</si>
  <si>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</si>
  <si>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</si>
  <si>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</si>
  <si>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</si>
  <si>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</si>
  <si>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</si>
  <si>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</si>
  <si>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</si>
  <si>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</si>
  <si>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</si>
  <si>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</si>
  <si>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</si>
  <si>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</si>
  <si>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</si>
  <si>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</si>
  <si>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</si>
  <si>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</si>
  <si>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</si>
  <si>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</si>
  <si>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</si>
  <si>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</si>
  <si>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</si>
  <si>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</si>
  <si>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</si>
  <si>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</si>
  <si>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</si>
  <si>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</si>
  <si>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</si>
  <si>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</si>
  <si>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</si>
  <si>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</si>
  <si>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</si>
  <si>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</si>
  <si>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</si>
  <si>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</si>
  <si>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</si>
  <si>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</si>
  <si>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</si>
  <si>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</si>
  <si>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</si>
  <si>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</si>
  <si>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</si>
  <si>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</si>
  <si>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</si>
  <si>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</si>
  <si>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</si>
  <si>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</si>
  <si>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</si>
  <si>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</si>
  <si>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</si>
  <si>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</si>
  <si>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</si>
  <si>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</si>
  <si>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</si>
  <si>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</si>
  <si>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</si>
  <si>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</si>
  <si>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</si>
  <si>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</si>
  <si>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</si>
  <si>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</si>
  <si>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</si>
  <si>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</si>
  <si>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</si>
  <si>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</si>
  <si>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</si>
  <si>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</si>
  <si>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</si>
  <si>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</si>
  <si>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</si>
  <si>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</si>
  <si>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</si>
  <si>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</si>
  <si>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</si>
  <si>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</si>
  <si>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</si>
  <si>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</si>
  <si>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</si>
  <si>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</si>
  <si>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</si>
  <si>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</si>
  <si>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</si>
  <si>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</si>
  <si>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</si>
  <si>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</si>
  <si>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</si>
  <si>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</si>
  <si>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</si>
  <si>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</si>
  <si>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</si>
  <si>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</si>
  <si>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</si>
  <si>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</si>
  <si>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</si>
  <si>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</si>
  <si>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</si>
  <si>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</si>
  <si>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</si>
  <si>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</si>
  <si>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</si>
  <si>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</si>
  <si>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</si>
  <si>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</si>
  <si>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</si>
  <si>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</si>
  <si>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</si>
  <si>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</si>
  <si>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</si>
  <si>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</si>
  <si>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</si>
  <si>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</si>
  <si>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</si>
  <si>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</si>
  <si>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</si>
  <si>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</si>
  <si>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</si>
  <si>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</si>
  <si>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</si>
  <si>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</si>
  <si>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</si>
  <si>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</si>
  <si>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</si>
  <si>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</si>
  <si>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</si>
  <si>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</si>
  <si>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</si>
  <si>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</si>
  <si>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</si>
  <si>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</si>
  <si>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</si>
  <si>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</si>
  <si>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</si>
  <si>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</si>
  <si>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</si>
  <si>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</si>
  <si>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</si>
  <si>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</si>
  <si>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</si>
  <si>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</si>
  <si>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</si>
  <si>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</si>
  <si>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</si>
  <si>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</si>
  <si>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</si>
  <si>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</si>
  <si>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</si>
  <si>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</si>
  <si>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</si>
  <si>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</si>
  <si>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</si>
  <si>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</si>
  <si>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</si>
  <si>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</si>
  <si>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</si>
  <si>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</si>
  <si>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</si>
  <si>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</si>
  <si>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</si>
  <si>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</si>
  <si>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</si>
  <si>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</si>
  <si>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</si>
  <si>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</si>
  <si>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</si>
  <si>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</si>
  <si>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</si>
  <si>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</si>
  <si>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</si>
  <si>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</si>
  <si>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</si>
  <si>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</si>
  <si>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</si>
  <si>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</si>
  <si>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</si>
  <si>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</si>
  <si>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</si>
  <si>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</si>
  <si>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</si>
  <si>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</si>
  <si>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</si>
  <si>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</si>
  <si>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</si>
  <si>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</si>
  <si>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</si>
  <si>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</si>
  <si>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</si>
  <si>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</si>
  <si>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</si>
  <si>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</si>
  <si>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</si>
  <si>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</si>
  <si>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</si>
  <si>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</si>
  <si>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</si>
  <si>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</si>
  <si>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</si>
  <si>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</si>
  <si>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</si>
  <si>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</si>
  <si>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</si>
  <si>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</si>
  <si>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</si>
  <si>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</si>
  <si>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</si>
  <si>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</si>
  <si>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</si>
  <si>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</si>
  <si>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</si>
  <si>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</si>
  <si>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</si>
  <si>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</si>
  <si>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</si>
  <si>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</si>
  <si>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</si>
  <si>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</si>
  <si>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</si>
  <si>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</si>
  <si>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</si>
  <si>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</si>
  <si>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</si>
  <si>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</si>
  <si>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</si>
  <si>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</si>
  <si>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</si>
  <si>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</si>
  <si>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</si>
  <si>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</si>
  <si>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</si>
  <si>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</si>
  <si>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</si>
  <si>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</si>
  <si>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</si>
  <si>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</si>
  <si>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</si>
  <si>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</si>
  <si>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</si>
  <si>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</si>
  <si>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</si>
  <si>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</si>
  <si>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</si>
  <si>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</si>
  <si>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</si>
  <si>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</si>
  <si>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</si>
  <si>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</si>
  <si>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</si>
  <si>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</si>
  <si>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</si>
  <si>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</si>
  <si>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</si>
  <si>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</si>
  <si>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</si>
  <si>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</si>
  <si>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</si>
  <si>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</si>
  <si>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</si>
  <si>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</si>
  <si>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</si>
  <si>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</si>
  <si>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</si>
  <si>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</si>
  <si>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</si>
  <si>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</si>
  <si>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</si>
  <si>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</si>
  <si>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</si>
  <si>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</si>
  <si>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</si>
  <si>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</si>
  <si>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</si>
  <si>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</si>
  <si>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</si>
  <si>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</si>
  <si>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</si>
  <si>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</si>
  <si>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</si>
  <si>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</si>
  <si>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</si>
  <si>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</si>
  <si>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</si>
  <si>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</si>
  <si>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</si>
  <si>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</si>
  <si>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</si>
  <si>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</si>
  <si>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</si>
  <si>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</si>
  <si>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</si>
  <si>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</si>
  <si>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</si>
  <si>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</si>
  <si>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</si>
  <si>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</si>
  <si>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</si>
  <si>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</si>
  <si>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</si>
  <si>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</si>
  <si>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</si>
  <si>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</si>
  <si>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</si>
  <si>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</si>
  <si>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</si>
  <si>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</si>
  <si>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</si>
  <si>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</si>
  <si>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</si>
  <si>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</si>
  <si>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</si>
  <si>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</si>
  <si>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</si>
  <si>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</si>
  <si>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</si>
  <si>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</si>
  <si>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</si>
  <si>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</si>
  <si>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</si>
  <si>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</si>
  <si>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</si>
  <si>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</si>
  <si>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</si>
  <si>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</si>
  <si>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</si>
  <si>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</si>
  <si>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</si>
  <si>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</si>
  <si>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</si>
  <si>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</si>
  <si>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</si>
  <si>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</si>
  <si>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</si>
  <si>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</si>
  <si>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</si>
  <si>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</si>
  <si>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</si>
  <si>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</si>
  <si>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</si>
  <si>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</si>
  <si>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</si>
  <si>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</si>
  <si>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</si>
  <si>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</si>
  <si>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</si>
  <si>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</si>
  <si>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</si>
  <si>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</si>
  <si>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</si>
  <si>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</si>
  <si>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</si>
  <si>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</si>
  <si>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</si>
  <si>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</si>
  <si>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</si>
  <si>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</si>
  <si>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</si>
  <si>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</si>
  <si>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</si>
  <si>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</si>
  <si>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</si>
  <si>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</si>
  <si>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</si>
  <si>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</si>
  <si>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</si>
  <si>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</si>
  <si>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</si>
  <si>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</si>
  <si>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</si>
  <si>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</si>
  <si>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</si>
  <si>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</si>
  <si>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</si>
  <si>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</si>
  <si>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</si>
  <si>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</si>
  <si>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</si>
  <si>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</si>
  <si>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</si>
  <si>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</si>
  <si>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</si>
  <si>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</si>
  <si>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</si>
  <si>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</si>
  <si>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</si>
  <si>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</si>
  <si>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</si>
  <si>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</si>
  <si>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</si>
  <si>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</si>
  <si>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</si>
  <si>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</si>
  <si>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</si>
  <si>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</si>
  <si>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</si>
  <si>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</si>
  <si>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</si>
  <si>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</si>
  <si>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</si>
  <si>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</si>
  <si>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</si>
  <si>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</si>
  <si>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</si>
  <si>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</si>
  <si>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</si>
  <si>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</si>
  <si>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</si>
  <si>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</si>
  <si>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</si>
  <si>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</si>
  <si>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</si>
  <si>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</si>
  <si>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</si>
  <si>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</si>
  <si>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</si>
  <si>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</si>
  <si>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</si>
  <si>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</si>
  <si>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</si>
  <si>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</si>
  <si>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</si>
  <si>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</si>
  <si>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</si>
  <si>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</si>
  <si>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</si>
  <si>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</si>
  <si>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</si>
  <si>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</si>
  <si>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</si>
  <si>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</si>
  <si>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</si>
  <si>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</si>
  <si>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</si>
  <si>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</si>
  <si>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</si>
  <si>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</si>
  <si>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</si>
  <si>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</si>
  <si>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</si>
  <si>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</si>
  <si>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</si>
  <si>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</si>
  <si>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</si>
  <si>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</si>
  <si>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</si>
  <si>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</si>
  <si>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</si>
  <si>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</si>
  <si>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</si>
  <si>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</si>
  <si>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</si>
  <si>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</si>
  <si>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</si>
  <si>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</si>
  <si>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</si>
  <si>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</si>
  <si>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</si>
  <si>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</si>
  <si>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</si>
  <si>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</si>
  <si>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</si>
  <si>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</si>
  <si>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</si>
  <si>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</si>
  <si>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</si>
  <si>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</si>
  <si>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</si>
  <si>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</si>
  <si>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</si>
  <si>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</si>
  <si>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</si>
  <si>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</si>
  <si>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</si>
  <si>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</si>
  <si>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</si>
  <si>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</si>
  <si>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</si>
  <si>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</si>
  <si>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</si>
  <si>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</si>
  <si>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</si>
  <si>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</si>
  <si>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</si>
  <si>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</si>
  <si>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</si>
  <si>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</si>
  <si>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</si>
  <si>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</si>
  <si>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</si>
  <si>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</si>
  <si>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</si>
  <si>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</si>
  <si>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</si>
  <si>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</si>
  <si>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</si>
  <si>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</si>
  <si>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</si>
  <si>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</si>
  <si>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</si>
  <si>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</si>
  <si>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</si>
  <si>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</si>
  <si>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</si>
  <si>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</si>
  <si>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</si>
  <si>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</si>
  <si>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</si>
  <si>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</si>
  <si>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</si>
  <si>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</si>
  <si>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</si>
  <si>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</si>
  <si>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</si>
  <si>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</si>
  <si>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</si>
  <si>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</si>
  <si>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</si>
  <si>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</si>
  <si>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</si>
  <si>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</si>
  <si>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</si>
  <si>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</si>
  <si>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</si>
  <si>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</si>
  <si>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</si>
  <si>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</si>
  <si>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</si>
  <si>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</si>
  <si>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</si>
  <si>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</si>
  <si>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</si>
  <si>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</si>
  <si>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</si>
  <si>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</si>
  <si>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</si>
  <si>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</si>
  <si>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</si>
  <si>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</si>
  <si>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</si>
  <si>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</si>
  <si>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</si>
  <si>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</si>
  <si>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</si>
  <si>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</si>
  <si>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</si>
  <si>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</si>
  <si>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</si>
  <si>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</si>
  <si>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</si>
  <si>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</si>
  <si>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</si>
  <si>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</si>
  <si>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</si>
  <si>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</si>
  <si>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</si>
  <si>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</si>
  <si>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</si>
  <si>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</si>
  <si>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</si>
  <si>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</si>
  <si>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</si>
  <si>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</si>
  <si>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</si>
  <si>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</si>
  <si>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</si>
  <si>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</si>
  <si>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</si>
  <si>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</si>
  <si>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</si>
  <si>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</si>
  <si>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</si>
  <si>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</si>
  <si>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</si>
  <si>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</si>
  <si>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</si>
  <si>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</si>
  <si>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</si>
  <si>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</si>
  <si>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</si>
  <si>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</si>
  <si>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</si>
  <si>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</si>
  <si>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</si>
  <si>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</si>
  <si>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</si>
  <si>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</si>
  <si>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</si>
  <si>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</si>
  <si>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</si>
  <si>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</si>
  <si>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</si>
  <si>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</si>
  <si>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</si>
  <si>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</si>
  <si>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</si>
  <si>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</si>
  <si>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</si>
  <si>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</si>
  <si>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</si>
  <si>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</si>
  <si>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</si>
  <si>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</si>
  <si>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</si>
  <si>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</si>
  <si>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</si>
  <si>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</si>
  <si>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</si>
  <si>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</si>
  <si>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</si>
  <si>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</si>
  <si>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</si>
  <si>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</si>
  <si>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</si>
  <si>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</si>
  <si>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</si>
  <si>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</si>
  <si>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</si>
  <si>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</si>
  <si>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</si>
  <si>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</si>
  <si>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</si>
  <si>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</si>
  <si>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</si>
  <si>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</si>
  <si>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</si>
  <si>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</si>
  <si>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</si>
  <si>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</si>
  <si>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</si>
  <si>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</si>
  <si>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</si>
  <si>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</si>
  <si>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</si>
  <si>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</si>
  <si>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</si>
  <si>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</si>
  <si>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</si>
  <si>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</si>
  <si>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</si>
  <si>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</si>
  <si>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</si>
  <si>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</si>
  <si>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</si>
  <si>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</si>
  <si>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</si>
  <si>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</si>
  <si>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</si>
  <si>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</si>
  <si>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</si>
  <si>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</si>
  <si>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</si>
  <si>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</si>
  <si>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</si>
  <si>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</si>
  <si>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</si>
  <si>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</si>
  <si>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</si>
  <si>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</si>
  <si>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</si>
  <si>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</si>
  <si>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</si>
  <si>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</si>
  <si>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</si>
  <si>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</si>
  <si>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</si>
  <si>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</si>
  <si>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</si>
  <si>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</si>
  <si>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</si>
  <si>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</si>
  <si>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</si>
  <si>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</si>
  <si>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</si>
  <si>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</si>
  <si>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</si>
  <si>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</si>
  <si>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</si>
  <si>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</si>
  <si>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</si>
  <si>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</si>
  <si>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</si>
  <si>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</si>
  <si>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</si>
  <si>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</si>
  <si>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</si>
  <si>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</si>
  <si>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</si>
  <si>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</si>
  <si>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</si>
  <si>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</si>
  <si>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</si>
  <si>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</si>
  <si>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</si>
  <si>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</si>
  <si>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</si>
  <si>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</si>
  <si>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</si>
  <si>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</si>
  <si>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</si>
  <si>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</si>
  <si>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</si>
  <si>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</si>
  <si>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</si>
  <si>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</si>
  <si>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</si>
  <si>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</si>
  <si>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</si>
  <si>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</si>
  <si>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</si>
  <si>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</si>
  <si>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</si>
  <si>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</si>
  <si>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</si>
  <si>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</si>
  <si>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</si>
  <si>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</si>
  <si>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</si>
  <si>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</si>
  <si>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</si>
  <si>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</si>
  <si>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</si>
  <si>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</si>
  <si>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</si>
  <si>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</si>
  <si>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</si>
  <si>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</si>
  <si>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</si>
  <si>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</si>
  <si>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</si>
  <si>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</si>
  <si>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</si>
  <si>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</si>
  <si>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</si>
  <si>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</si>
  <si>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</si>
  <si>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</si>
  <si>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</si>
  <si>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</si>
  <si>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</si>
  <si>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</si>
  <si>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</si>
  <si>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</si>
  <si>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</si>
  <si>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</si>
  <si>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</si>
  <si>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</si>
  <si>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</si>
  <si>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</si>
  <si>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</si>
  <si>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</si>
  <si>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</si>
  <si>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</si>
  <si>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</si>
  <si>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</si>
  <si>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</si>
  <si>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</si>
  <si>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</si>
  <si>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</si>
  <si>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</si>
  <si>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</si>
  <si>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</si>
  <si>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</si>
  <si>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</si>
  <si>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</si>
  <si>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</si>
  <si>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</si>
  <si>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</si>
  <si>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</si>
  <si>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</si>
  <si>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</si>
  <si>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</si>
  <si>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</si>
  <si>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</si>
  <si>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</si>
  <si>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</si>
  <si>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</si>
  <si>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</si>
  <si>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</si>
  <si>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</si>
  <si>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</si>
  <si>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</si>
  <si>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</si>
  <si>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</si>
  <si>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</si>
  <si>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</si>
  <si>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</si>
  <si>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</si>
  <si>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</si>
  <si>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</si>
  <si>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</si>
  <si>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</si>
  <si>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</si>
  <si>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</si>
  <si>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</si>
  <si>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</si>
  <si>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</si>
  <si>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</si>
  <si>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</si>
  <si>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</si>
  <si>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</si>
  <si>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</si>
  <si>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</si>
  <si>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</si>
  <si>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</si>
  <si>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</si>
  <si>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</si>
  <si>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</si>
  <si>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</si>
  <si>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</si>
  <si>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</si>
  <si>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</si>
  <si>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</si>
  <si>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</si>
  <si>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</si>
  <si>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</si>
  <si>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</si>
  <si>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</si>
  <si>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</si>
  <si>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</si>
  <si>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</si>
  <si>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</si>
  <si>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</si>
  <si>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</si>
  <si>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</si>
  <si>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</si>
  <si>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</si>
  <si>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</si>
  <si>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</si>
  <si>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</si>
  <si>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</si>
  <si>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</si>
  <si>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</si>
  <si>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</si>
  <si>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</si>
  <si>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</si>
  <si>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</si>
  <si>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</si>
  <si>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</si>
  <si>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</si>
  <si>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</si>
  <si>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</si>
  <si>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</si>
  <si>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</si>
  <si>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</si>
  <si>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</si>
  <si>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</si>
  <si>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</si>
  <si>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</si>
  <si>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</si>
  <si>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</si>
  <si>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</si>
  <si>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</si>
  <si>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</si>
  <si>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</si>
  <si>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</si>
  <si>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</si>
  <si>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</si>
  <si>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</si>
  <si>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</si>
  <si>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</si>
  <si>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</si>
  <si>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</si>
  <si>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</si>
  <si>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</si>
  <si>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</si>
  <si>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</si>
  <si>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</si>
  <si>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</si>
  <si>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</si>
  <si>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</si>
  <si>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</si>
  <si>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</si>
  <si>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</si>
  <si>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</si>
  <si>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</si>
  <si>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</si>
  <si>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</si>
  <si>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</si>
  <si>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</si>
  <si>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</si>
  <si>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</si>
  <si>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</si>
  <si>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</si>
  <si>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</si>
  <si>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</si>
  <si>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</si>
  <si>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</si>
  <si>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</si>
  <si>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</si>
  <si>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</si>
  <si>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</si>
  <si>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</si>
  <si>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</si>
  <si>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</si>
  <si>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</si>
  <si>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</si>
  <si>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</si>
  <si>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</si>
  <si>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</si>
  <si>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</si>
  <si>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</si>
  <si>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</si>
  <si>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</si>
  <si>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</si>
  <si>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</si>
  <si>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</si>
  <si>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</si>
  <si>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</si>
  <si>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</si>
  <si>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</si>
  <si>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</si>
  <si>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</si>
  <si>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</si>
  <si>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</si>
  <si>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</si>
  <si>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</si>
  <si>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</si>
  <si>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</si>
  <si>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</si>
  <si>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</si>
  <si>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</si>
  <si>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</si>
  <si>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</si>
  <si>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</si>
  <si>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</si>
  <si>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</si>
  <si>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</si>
  <si>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</si>
  <si>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</si>
  <si>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</si>
  <si>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</si>
  <si>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</si>
  <si>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</si>
  <si>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</si>
  <si>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</si>
  <si>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</si>
  <si>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</si>
  <si>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</si>
  <si>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</si>
  <si>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</si>
  <si>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</si>
  <si>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</si>
  <si>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</si>
  <si>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</si>
  <si>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</si>
  <si>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</si>
  <si>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</si>
  <si>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</si>
  <si>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</si>
  <si>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</si>
  <si>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</si>
  <si>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</si>
  <si>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</si>
  <si>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</si>
  <si>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</si>
  <si>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</si>
  <si>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</si>
  <si>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</si>
  <si>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</si>
  <si>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</si>
  <si>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</si>
  <si>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</si>
  <si>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</si>
  <si>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</si>
  <si>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</si>
  <si>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</si>
  <si>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</si>
  <si>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</si>
  <si>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</si>
  <si>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</si>
  <si>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</si>
  <si>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</si>
  <si>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</si>
  <si>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</si>
  <si>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</si>
  <si>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</si>
  <si>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</si>
  <si>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</si>
  <si>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</si>
  <si>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</si>
  <si>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</si>
  <si>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</si>
  <si>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</si>
  <si>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</si>
  <si>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</si>
  <si>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</si>
  <si>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</si>
  <si>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</si>
  <si>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</si>
  <si>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</si>
  <si>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</si>
  <si>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</si>
  <si>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</si>
  <si>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</si>
  <si>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</si>
  <si>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</si>
  <si>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</si>
  <si>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</si>
  <si>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</si>
  <si>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</si>
  <si>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</si>
  <si>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</si>
  <si>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</si>
  <si>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</si>
  <si>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</si>
  <si>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</si>
  <si>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</si>
  <si>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</si>
  <si>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</si>
  <si>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</si>
  <si>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</si>
  <si>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</si>
  <si>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</si>
  <si>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</si>
  <si>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</si>
  <si>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</si>
  <si>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</si>
  <si>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</si>
  <si>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</si>
  <si>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</si>
  <si>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</si>
  <si>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</si>
  <si>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</si>
  <si>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</si>
  <si>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</si>
  <si>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</si>
  <si>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</si>
  <si>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</si>
  <si>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</si>
  <si>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</si>
  <si>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</si>
  <si>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</si>
  <si>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</si>
  <si>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</si>
  <si>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</si>
  <si>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</si>
  <si>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</si>
  <si>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</si>
  <si>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</si>
  <si>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</si>
  <si>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</si>
  <si>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</si>
  <si>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</si>
  <si>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</si>
  <si>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</si>
  <si>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</si>
  <si>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</si>
  <si>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</si>
  <si>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</si>
  <si>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</si>
  <si>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</si>
  <si>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</si>
  <si>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</si>
  <si>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</si>
  <si>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</si>
  <si>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</si>
  <si>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</si>
  <si>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</si>
  <si>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</si>
  <si>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</si>
  <si>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</si>
  <si>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</si>
  <si>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</si>
  <si>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</si>
  <si>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</si>
  <si>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</si>
  <si>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</si>
  <si>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</si>
  <si>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</si>
  <si>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</si>
  <si>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</si>
  <si>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</si>
  <si>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</si>
  <si>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</si>
  <si>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</si>
  <si>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</si>
  <si>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</si>
  <si>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</si>
  <si>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</si>
  <si>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</si>
  <si>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</si>
  <si>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</si>
  <si>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</si>
  <si>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</si>
  <si>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</si>
  <si>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</si>
  <si>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</si>
  <si>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</si>
  <si>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</si>
  <si>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</si>
  <si>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</si>
  <si>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</si>
  <si>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</si>
  <si>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</si>
  <si>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</si>
  <si>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</si>
  <si>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</si>
  <si>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</si>
  <si>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</si>
  <si>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</si>
  <si>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</si>
  <si>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</si>
  <si>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</si>
  <si>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</si>
  <si>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</si>
  <si>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</si>
  <si>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</si>
  <si>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</si>
  <si>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</si>
  <si>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</si>
  <si>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</si>
  <si>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</si>
  <si>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</si>
  <si>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</si>
  <si>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</si>
  <si>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</si>
  <si>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</si>
  <si>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</si>
  <si>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</si>
  <si>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</si>
  <si>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</si>
  <si>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</si>
  <si>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</si>
  <si>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</si>
  <si>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</si>
  <si>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</si>
  <si>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</si>
  <si>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</si>
  <si>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</si>
  <si>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</si>
  <si>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</si>
  <si>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</si>
  <si>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</si>
  <si>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</si>
  <si>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</si>
  <si>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</si>
  <si>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</si>
  <si>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</si>
  <si>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</si>
  <si>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</si>
  <si>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</si>
  <si>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</si>
  <si>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</si>
  <si>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</si>
  <si>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</si>
  <si>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</si>
  <si>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</si>
  <si>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</si>
  <si>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</si>
  <si>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</si>
  <si>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</si>
  <si>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</si>
  <si>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</si>
  <si>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</si>
  <si>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</si>
  <si>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</si>
  <si>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</si>
  <si>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</si>
  <si>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</si>
  <si>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</si>
  <si>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</si>
  <si>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</si>
  <si>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</si>
  <si>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</si>
  <si>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</si>
  <si>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</si>
  <si>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</si>
  <si>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</si>
  <si>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</si>
  <si>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</si>
  <si>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</si>
  <si>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</si>
  <si>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</si>
  <si>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</si>
  <si>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</si>
  <si>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</si>
  <si>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</si>
  <si>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</si>
  <si>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</si>
  <si>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</si>
  <si>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</si>
  <si>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</si>
  <si>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</si>
  <si>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</si>
  <si>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</si>
  <si>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</si>
  <si>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</si>
  <si>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</si>
  <si>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</si>
  <si>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</si>
  <si>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</si>
  <si>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</si>
  <si>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</si>
  <si>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</si>
  <si>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</si>
  <si>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</si>
  <si>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</si>
  <si>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</si>
  <si>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</si>
  <si>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</si>
  <si>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</si>
  <si>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</si>
  <si>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</si>
  <si>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</si>
  <si>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</si>
  <si>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</si>
  <si>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</si>
  <si>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</si>
  <si>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</si>
  <si>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</si>
  <si>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</si>
  <si>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</si>
  <si>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</si>
  <si>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</si>
  <si>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</si>
  <si>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</si>
  <si>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</si>
  <si>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</si>
  <si>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</si>
  <si>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</si>
  <si>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</si>
  <si>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</si>
  <si>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</si>
  <si>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</si>
  <si>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</si>
  <si>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</si>
  <si>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</si>
  <si>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</si>
  <si>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</si>
  <si>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</si>
  <si>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</si>
  <si>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</si>
  <si>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</si>
  <si>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</si>
  <si>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</si>
  <si>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</si>
  <si>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</si>
  <si>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</si>
  <si>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</si>
  <si>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</si>
  <si>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</si>
  <si>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</si>
  <si>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</si>
  <si>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</si>
  <si>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</si>
  <si>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</si>
  <si>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</si>
  <si>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</si>
  <si>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</si>
  <si>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</si>
  <si>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</si>
  <si>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</si>
  <si>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</si>
  <si>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</si>
  <si>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</si>
  <si>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</si>
  <si>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</si>
  <si>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</si>
  <si>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</si>
  <si>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</si>
  <si>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</si>
  <si>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</si>
  <si>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</si>
  <si>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</si>
  <si>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</si>
  <si>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</si>
  <si>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</si>
  <si>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</si>
  <si>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</si>
  <si>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</si>
  <si>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</si>
  <si>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</si>
  <si>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</si>
  <si>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</si>
  <si>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</si>
  <si>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</si>
  <si>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</si>
  <si>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</si>
  <si>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</si>
  <si>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</si>
  <si>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</si>
  <si>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</si>
  <si>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</si>
  <si>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</si>
  <si>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</si>
  <si>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</si>
  <si>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</si>
  <si>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</si>
  <si>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</si>
  <si>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</si>
  <si>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</si>
  <si>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</si>
  <si>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</si>
  <si>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</si>
  <si>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</si>
  <si>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</si>
  <si>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</si>
  <si>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</si>
  <si>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</si>
  <si>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</si>
  <si>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</si>
  <si>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</si>
  <si>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</si>
  <si>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</si>
  <si>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</si>
  <si>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</si>
  <si>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</si>
  <si>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</si>
  <si>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</si>
  <si>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</si>
  <si>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</si>
  <si>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</si>
  <si>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</si>
  <si>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</si>
  <si>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</si>
  <si>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</si>
  <si>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</si>
  <si>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</si>
  <si>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</si>
  <si>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</si>
  <si>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</si>
  <si>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</si>
  <si>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</si>
  <si>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</si>
  <si>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</si>
  <si>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</si>
  <si>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</si>
  <si>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</si>
  <si>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</si>
  <si>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</si>
  <si>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</si>
  <si>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</si>
  <si>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</si>
  <si>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</si>
  <si>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</si>
  <si>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</si>
  <si>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</si>
  <si>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</si>
  <si>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</si>
  <si>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</si>
  <si>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</si>
  <si>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</si>
  <si>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</si>
  <si>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</si>
  <si>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</si>
  <si>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</si>
  <si>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</si>
  <si>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</si>
  <si>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</si>
  <si>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</si>
  <si>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</si>
  <si>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</si>
  <si>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</si>
  <si>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</si>
  <si>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</si>
  <si>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</si>
  <si>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</si>
  <si>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</si>
  <si>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</si>
  <si>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</si>
  <si>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</si>
  <si>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</si>
  <si>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</si>
  <si>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</si>
  <si>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</si>
  <si>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</si>
  <si>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</si>
  <si>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</si>
  <si>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</si>
  <si>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</si>
  <si>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</si>
  <si>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</si>
  <si>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</si>
  <si>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</si>
  <si>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</si>
  <si>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</si>
  <si>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</si>
  <si>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</si>
  <si>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</si>
  <si>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</si>
  <si>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</si>
  <si>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</si>
  <si>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</si>
  <si>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</si>
  <si>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</si>
  <si>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</si>
  <si>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</si>
  <si>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</si>
  <si>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</si>
  <si>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</si>
  <si>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</si>
  <si>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</si>
  <si>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</si>
  <si>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</si>
  <si>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</si>
  <si>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</si>
  <si>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</si>
  <si>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</si>
  <si>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</si>
  <si>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</si>
  <si>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</si>
  <si>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</si>
  <si>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</si>
  <si>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</si>
  <si>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</si>
  <si>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</si>
  <si>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</si>
  <si>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</si>
  <si>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</si>
  <si>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</si>
  <si>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</si>
  <si>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</si>
  <si>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</si>
  <si>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</si>
  <si>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</si>
  <si>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</si>
  <si>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</si>
  <si>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</si>
  <si>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</si>
  <si>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</si>
  <si>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</si>
  <si>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</si>
  <si>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</si>
  <si>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</si>
  <si>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</si>
  <si>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</si>
  <si>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</si>
  <si>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</si>
  <si>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</si>
  <si>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</si>
  <si>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</si>
  <si>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</si>
  <si>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</si>
  <si>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</si>
  <si>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</si>
  <si>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</si>
  <si>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</si>
  <si>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</si>
  <si>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</si>
  <si>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</si>
  <si>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</si>
  <si>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</si>
  <si>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</si>
  <si>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</si>
  <si>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</si>
  <si>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</si>
  <si>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</si>
  <si>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</si>
  <si>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</si>
  <si>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</si>
  <si>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</si>
  <si>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</si>
  <si>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</si>
  <si>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</si>
  <si>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</si>
  <si>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</si>
  <si>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</si>
  <si>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</si>
  <si>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</si>
  <si>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</si>
  <si>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</si>
  <si>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</si>
  <si>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</si>
  <si>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</si>
  <si>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</si>
  <si>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</si>
  <si>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</si>
  <si>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</si>
  <si>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</si>
  <si>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</si>
  <si>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</si>
  <si>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</si>
  <si>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</si>
  <si>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</si>
  <si>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</si>
  <si>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</si>
  <si>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</si>
  <si>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</si>
  <si>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</si>
  <si>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</si>
  <si>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</si>
  <si>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</si>
  <si>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</si>
  <si>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</si>
  <si>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</si>
  <si>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</si>
  <si>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</si>
  <si>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</si>
  <si>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</si>
  <si>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</si>
  <si>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</si>
  <si>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</si>
  <si>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</si>
  <si>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</si>
  <si>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</si>
  <si>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</si>
  <si>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</si>
  <si>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</si>
  <si>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</si>
  <si>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</si>
  <si>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</si>
  <si>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</si>
  <si>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</si>
  <si>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</si>
  <si>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</si>
  <si>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</si>
  <si>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</si>
  <si>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</si>
  <si>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</si>
  <si>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</si>
  <si>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</si>
  <si>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</si>
  <si>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</si>
  <si>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</si>
  <si>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</si>
  <si>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</si>
  <si>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</si>
  <si>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</si>
  <si>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</si>
  <si>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</si>
  <si>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</si>
  <si>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</si>
  <si>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</si>
  <si>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</si>
  <si>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</si>
  <si>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</si>
  <si>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</si>
  <si>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</si>
  <si>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</si>
  <si>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</si>
  <si>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</si>
  <si>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</si>
  <si>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</si>
  <si>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</si>
  <si>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</si>
  <si>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</si>
  <si>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</si>
  <si>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</si>
  <si>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</si>
  <si>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</si>
  <si>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</si>
  <si>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</si>
  <si>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</si>
  <si>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</si>
  <si>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</si>
  <si>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</si>
  <si>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</si>
  <si>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</si>
  <si>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</si>
  <si>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</si>
  <si>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</si>
  <si>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</si>
  <si>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</si>
  <si>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</si>
  <si>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</si>
  <si>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</si>
  <si>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</si>
  <si>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</si>
  <si>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</si>
  <si>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</si>
  <si>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</si>
  <si>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</si>
  <si>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</si>
  <si>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</si>
  <si>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</si>
  <si>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</si>
  <si>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</si>
  <si>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</si>
  <si>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</si>
  <si>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</si>
  <si>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</si>
  <si>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</si>
  <si>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</si>
  <si>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</si>
  <si>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</si>
  <si>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</si>
  <si>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</si>
  <si>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</si>
  <si>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</si>
  <si>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</si>
  <si>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</si>
  <si>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</si>
  <si>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</si>
  <si>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</si>
  <si>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</si>
  <si>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</si>
  <si>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</si>
  <si>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</si>
  <si>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</si>
  <si>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</si>
  <si>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</si>
  <si>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</si>
  <si>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</si>
  <si>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</si>
  <si>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</si>
  <si>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</si>
  <si>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</si>
  <si>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</si>
  <si>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</si>
  <si>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</si>
  <si>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</si>
  <si>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</si>
  <si>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</si>
  <si>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</si>
  <si>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</si>
  <si>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</si>
  <si>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</si>
  <si>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</si>
  <si>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</si>
  <si>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</si>
  <si>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</si>
  <si>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</si>
  <si>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</si>
  <si>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</si>
  <si>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</si>
  <si>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</si>
  <si>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</si>
  <si>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</si>
  <si>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</si>
  <si>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</si>
  <si>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</si>
  <si>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</si>
  <si>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</si>
  <si>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</si>
  <si>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</si>
  <si>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</si>
  <si>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</si>
  <si>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</si>
  <si>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</si>
  <si>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</si>
  <si>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</si>
  <si>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</si>
  <si>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</si>
  <si>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</si>
  <si>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</si>
  <si>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</si>
  <si>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</si>
  <si>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</si>
  <si>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</si>
  <si>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</si>
  <si>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</si>
  <si>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</si>
  <si>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</si>
  <si>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</si>
  <si>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</si>
  <si>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</si>
  <si>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</si>
  <si>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</si>
  <si>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</si>
  <si>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</si>
  <si>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</si>
  <si>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</si>
  <si>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</si>
  <si>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</si>
  <si>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</si>
  <si>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</si>
  <si>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</si>
  <si>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</si>
  <si>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</si>
  <si>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</si>
  <si>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</si>
  <si>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</si>
  <si>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</si>
  <si>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</si>
  <si>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</si>
  <si>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</si>
  <si>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</si>
  <si>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</si>
  <si>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</si>
  <si>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</si>
  <si>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</si>
  <si>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</si>
  <si>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</si>
  <si>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</si>
  <si>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</si>
  <si>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</si>
  <si>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</si>
  <si>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</si>
  <si>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</si>
  <si>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</si>
  <si>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</si>
  <si>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</si>
  <si>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</si>
  <si>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</si>
  <si>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</si>
  <si>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</si>
  <si>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</si>
  <si>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</si>
  <si>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</si>
  <si>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</si>
  <si>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</si>
  <si>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</si>
  <si>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</si>
  <si>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</si>
  <si>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</si>
  <si>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</si>
  <si>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</si>
  <si>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</si>
  <si>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</si>
  <si>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</si>
  <si>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</si>
  <si>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</si>
  <si>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</si>
  <si>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</si>
  <si>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</si>
  <si>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</si>
  <si>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</si>
  <si>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</si>
  <si>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</si>
  <si>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</si>
  <si>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</si>
  <si>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</si>
  <si>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</si>
  <si>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</si>
  <si>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</si>
  <si>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</si>
  <si>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</si>
  <si>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</si>
  <si>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</si>
  <si>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</si>
  <si>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</si>
  <si>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</si>
  <si>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</si>
  <si>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</si>
  <si>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</si>
  <si>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</si>
  <si>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</si>
  <si>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</si>
  <si>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</si>
  <si>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</si>
  <si>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</si>
  <si>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</si>
  <si>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</si>
  <si>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</si>
  <si>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</si>
  <si>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</si>
  <si>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</si>
  <si>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</si>
  <si>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</si>
  <si>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</si>
  <si>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</si>
  <si>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</si>
  <si>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</si>
  <si>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</si>
  <si>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</si>
  <si>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</si>
  <si>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</si>
  <si>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</si>
  <si>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</si>
  <si>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</si>
  <si>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</si>
  <si>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</si>
  <si>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</si>
  <si>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</si>
  <si>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</si>
  <si>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</si>
  <si>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</si>
  <si>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</si>
  <si>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</si>
  <si>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</si>
  <si>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</si>
  <si>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</si>
  <si>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</si>
  <si>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</si>
  <si>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</si>
  <si>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</si>
  <si>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</si>
  <si>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</si>
  <si>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</si>
  <si>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</si>
  <si>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</si>
  <si>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</si>
  <si>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</si>
  <si>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</si>
  <si>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</si>
  <si>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</si>
  <si>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</si>
  <si>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</si>
  <si>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</si>
  <si>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</si>
  <si>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</si>
  <si>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</si>
  <si>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</si>
  <si>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</si>
  <si>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</si>
  <si>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</si>
  <si>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</si>
  <si>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</si>
  <si>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</si>
  <si>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</si>
  <si>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</si>
  <si>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</si>
  <si>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</si>
  <si>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</si>
  <si>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</si>
  <si>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</si>
  <si>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</si>
  <si>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</si>
  <si>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</si>
  <si>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</si>
  <si>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</si>
  <si>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</si>
  <si>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</si>
  <si>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</si>
  <si>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</si>
  <si>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</si>
  <si>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</si>
  <si>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</si>
  <si>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</si>
  <si>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</si>
  <si>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</si>
  <si>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</si>
  <si>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</si>
  <si>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</si>
  <si>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</si>
  <si>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</si>
  <si>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</si>
  <si>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</si>
  <si>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</si>
  <si>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</si>
  <si>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</si>
  <si>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</si>
  <si>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</si>
  <si>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</si>
  <si>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</si>
  <si>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</si>
  <si>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</si>
  <si>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</si>
  <si>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</si>
  <si>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</si>
  <si>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</si>
  <si>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</si>
  <si>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</si>
  <si>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</si>
  <si>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</si>
  <si>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</si>
  <si>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</si>
  <si>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</si>
  <si>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</si>
  <si>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</si>
  <si>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</si>
  <si>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</si>
  <si>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</si>
  <si>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</si>
  <si>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</si>
  <si>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</si>
  <si>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</si>
  <si>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</si>
  <si>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</si>
  <si>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</si>
  <si>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</si>
  <si>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</si>
  <si>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</si>
  <si>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</si>
  <si>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</si>
  <si>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</si>
  <si>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</si>
  <si>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</si>
  <si>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</si>
  <si>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</si>
  <si>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</si>
  <si>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</si>
  <si>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</si>
  <si>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</si>
  <si>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</si>
  <si>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</si>
  <si>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</si>
  <si>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</si>
  <si>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</si>
  <si>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</si>
  <si>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</si>
  <si>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</si>
  <si>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</si>
  <si>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</si>
  <si>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</si>
  <si>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</si>
  <si>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</si>
  <si>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</si>
  <si>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</si>
  <si>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</si>
  <si>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</si>
  <si>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</si>
  <si>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</si>
  <si>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</si>
  <si>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</si>
  <si>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</si>
  <si>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</si>
  <si>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</si>
  <si>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</si>
  <si>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</si>
  <si>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</si>
  <si>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</si>
  <si>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</si>
  <si>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</si>
  <si>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</si>
  <si>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</si>
  <si>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</si>
  <si>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</si>
  <si>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</si>
  <si>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</si>
  <si>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</si>
  <si>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</si>
  <si>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</si>
  <si>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</si>
  <si>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</si>
  <si>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</si>
  <si>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</si>
  <si>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</si>
  <si>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</si>
  <si>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</si>
  <si>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</si>
  <si>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</si>
  <si>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</si>
  <si>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</si>
  <si>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</si>
  <si>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</si>
  <si>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</si>
  <si>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</si>
  <si>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</si>
  <si>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</si>
  <si>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</si>
  <si>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</si>
  <si>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</si>
  <si>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</si>
  <si>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</si>
  <si>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</si>
  <si>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</si>
  <si>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</si>
  <si>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</si>
  <si>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</si>
  <si>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</si>
  <si>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</si>
  <si>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</si>
  <si>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</si>
  <si>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</si>
  <si>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</si>
  <si>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</si>
  <si>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</si>
  <si>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</si>
  <si>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</si>
  <si>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</si>
  <si>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</si>
  <si>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</si>
  <si>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</si>
  <si>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</si>
  <si>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</si>
  <si>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</si>
  <si>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</si>
  <si>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</si>
  <si>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</si>
  <si>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</si>
  <si>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</si>
  <si>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</si>
  <si>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</si>
  <si>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</si>
  <si>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</si>
  <si>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</si>
  <si>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</si>
  <si>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</si>
  <si>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</si>
  <si>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</si>
  <si>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</si>
  <si>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</si>
  <si>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</si>
  <si>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</si>
  <si>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</si>
  <si>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</si>
  <si>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</si>
  <si>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</si>
  <si>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</si>
  <si>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</si>
  <si>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</si>
  <si>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</si>
  <si>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</si>
  <si>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</si>
  <si>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</si>
  <si>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</si>
  <si>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</si>
  <si>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</si>
  <si>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</si>
  <si>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</si>
  <si>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</si>
  <si>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</si>
  <si>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</si>
  <si>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</si>
  <si>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</si>
  <si>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</si>
  <si>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</si>
  <si>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</si>
  <si>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</si>
  <si>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</si>
  <si>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</si>
  <si>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</si>
  <si>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</si>
  <si>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</si>
  <si>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</si>
  <si>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</si>
  <si>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</si>
  <si>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</si>
  <si>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</si>
  <si>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</si>
  <si>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</si>
  <si>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</si>
  <si>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</si>
  <si>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</si>
  <si>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</si>
  <si>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</si>
  <si>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</si>
  <si>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</si>
  <si>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</si>
  <si>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</si>
  <si>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</si>
  <si>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</si>
  <si>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</si>
  <si>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</si>
  <si>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</si>
  <si>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</si>
  <si>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</si>
  <si>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</si>
  <si>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</si>
  <si>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</si>
  <si>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</si>
  <si>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</si>
  <si>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</si>
  <si>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</si>
  <si>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</si>
  <si>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</si>
  <si>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</si>
  <si>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</si>
  <si>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</si>
  <si>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</si>
  <si>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</si>
  <si>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</si>
  <si>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</si>
  <si>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</si>
  <si>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</si>
  <si>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</si>
  <si>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</si>
  <si>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</si>
  <si>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</si>
  <si>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</si>
  <si>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</si>
  <si>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</si>
  <si>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</si>
  <si>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</si>
  <si>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</si>
  <si>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</si>
  <si>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</si>
  <si>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</si>
  <si>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</si>
  <si>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</si>
  <si>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</si>
  <si>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</si>
  <si>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</si>
  <si>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</si>
  <si>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</si>
  <si>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</si>
  <si>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</si>
  <si>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</si>
  <si>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</si>
  <si>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</si>
  <si>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</si>
  <si>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</si>
  <si>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</si>
  <si>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</si>
  <si>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</si>
  <si>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</si>
  <si>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</si>
  <si>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</si>
  <si>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</si>
  <si>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</si>
  <si>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</si>
  <si>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</si>
  <si>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</si>
  <si>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</si>
  <si>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</si>
  <si>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</si>
  <si>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</si>
  <si>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</si>
  <si>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</si>
  <si>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</si>
  <si>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</si>
  <si>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</si>
  <si>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</si>
  <si>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</si>
  <si>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</si>
  <si>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</si>
  <si>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</si>
  <si>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</si>
  <si>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</si>
  <si>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</si>
  <si>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</si>
  <si>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</si>
  <si>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</si>
  <si>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</si>
  <si>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</si>
  <si>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</si>
  <si>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</si>
  <si>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</si>
  <si>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</si>
  <si>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</si>
  <si>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</si>
  <si>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</si>
  <si>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</si>
  <si>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</si>
  <si>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</si>
  <si>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</si>
  <si>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</si>
  <si>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</si>
  <si>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</si>
  <si>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</si>
  <si>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</si>
  <si>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</si>
  <si>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</si>
  <si>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</si>
  <si>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</si>
  <si>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</si>
  <si>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</si>
  <si>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</si>
  <si>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</si>
  <si>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</si>
  <si>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</si>
  <si>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</si>
  <si>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</si>
  <si>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</si>
  <si>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</si>
  <si>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</si>
  <si>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</si>
  <si>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</si>
  <si>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</si>
  <si>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</si>
  <si>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</si>
  <si>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</si>
  <si>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</si>
  <si>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</si>
  <si>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</si>
  <si>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</si>
  <si>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</si>
  <si>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</si>
  <si>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</si>
  <si>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</si>
  <si>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</si>
  <si>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</si>
  <si>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</si>
  <si>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</si>
  <si>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</si>
  <si>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</si>
  <si>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</si>
  <si>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</si>
  <si>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</si>
  <si>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</si>
  <si>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</si>
  <si>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</si>
  <si>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</si>
  <si>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</si>
  <si>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</si>
  <si>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</si>
  <si>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</si>
  <si>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</si>
  <si>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</si>
  <si>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</si>
  <si>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</si>
  <si>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</si>
  <si>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</si>
  <si>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</si>
  <si>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</si>
  <si>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</si>
  <si>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</si>
  <si>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</si>
  <si>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</si>
  <si>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</si>
  <si>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</si>
  <si>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</si>
  <si>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</si>
  <si>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</si>
  <si>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</si>
  <si>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</si>
  <si>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</si>
  <si>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</si>
  <si>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</si>
  <si>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</si>
  <si>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</si>
  <si>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</si>
  <si>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</si>
  <si>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</si>
  <si>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</si>
  <si>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</si>
  <si>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</si>
  <si>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</si>
  <si>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</si>
  <si>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</si>
  <si>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</si>
  <si>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</si>
  <si>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</si>
  <si>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</si>
  <si>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</si>
  <si>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</si>
  <si>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</si>
  <si>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</si>
  <si>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</si>
  <si>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</si>
  <si>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</si>
  <si>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</si>
  <si>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</si>
  <si>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</si>
  <si>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</si>
  <si>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</si>
  <si>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</si>
  <si>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</si>
  <si>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</si>
  <si>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</si>
  <si>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</si>
  <si>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</si>
  <si>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</si>
  <si>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</si>
  <si>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</si>
  <si>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</si>
  <si>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</si>
  <si>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</si>
  <si>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</si>
  <si>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</si>
  <si>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</si>
  <si>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</si>
  <si>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</si>
  <si>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</si>
  <si>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</si>
  <si>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</si>
  <si>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</si>
  <si>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</si>
  <si>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</si>
  <si>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</si>
  <si>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</si>
  <si>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</si>
  <si>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</si>
  <si>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</si>
  <si>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</si>
  <si>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</si>
  <si>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</si>
  <si>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</si>
  <si>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</si>
  <si>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</si>
  <si>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</si>
  <si>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</si>
  <si>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</si>
  <si>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</si>
  <si>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</si>
  <si>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</si>
  <si>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</si>
  <si>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</si>
  <si>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</si>
  <si>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</si>
  <si>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</si>
  <si>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</si>
  <si>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</si>
  <si>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</si>
  <si>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</si>
  <si>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</si>
  <si>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</si>
  <si>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</si>
  <si>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</si>
  <si>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</si>
  <si>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</si>
  <si>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</si>
  <si>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</si>
  <si>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</si>
  <si>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</si>
  <si>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</si>
  <si>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</si>
  <si>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</si>
  <si>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</si>
  <si>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</si>
  <si>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</si>
  <si>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</si>
  <si>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</si>
  <si>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</si>
  <si>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</si>
  <si>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</si>
  <si>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</si>
  <si>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</si>
  <si>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</si>
  <si>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</si>
  <si>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</si>
  <si>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</si>
  <si>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</si>
  <si>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</si>
  <si>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</si>
  <si>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</si>
  <si>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</si>
  <si>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</si>
  <si>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</si>
  <si>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</si>
  <si>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</si>
  <si>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</si>
  <si>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</si>
  <si>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</si>
  <si>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</si>
  <si>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</si>
  <si>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</si>
  <si>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</si>
  <si>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</si>
  <si>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</si>
  <si>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</si>
  <si>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</si>
  <si>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</si>
  <si>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</si>
  <si>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</si>
  <si>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</si>
  <si>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</si>
  <si>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</si>
  <si>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</si>
  <si>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</si>
  <si>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</si>
  <si>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</si>
  <si>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</si>
  <si>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</si>
  <si>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</si>
  <si>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</si>
  <si>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</si>
  <si>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</si>
  <si>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</si>
  <si>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</si>
  <si>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</si>
  <si>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</si>
  <si>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</si>
  <si>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</si>
  <si>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</si>
  <si>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</si>
  <si>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</si>
  <si>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</si>
  <si>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</si>
  <si>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</si>
  <si>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</si>
  <si>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</si>
  <si>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</si>
  <si>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</si>
  <si>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</si>
  <si>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</si>
  <si>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</si>
  <si>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</si>
  <si>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</si>
  <si>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</si>
  <si>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</si>
  <si>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</si>
  <si>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</si>
  <si>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</si>
  <si>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</si>
  <si>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</si>
  <si>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</si>
  <si>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</si>
  <si>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</si>
  <si>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</si>
  <si>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</si>
  <si>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</si>
  <si>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</si>
  <si>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</si>
  <si>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</si>
  <si>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</si>
  <si>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</si>
  <si>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</si>
  <si>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</si>
  <si>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</si>
  <si>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</si>
  <si>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</si>
  <si>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</si>
  <si>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</si>
  <si>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</si>
  <si>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</si>
  <si>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</si>
  <si>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</si>
  <si>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</si>
  <si>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</si>
  <si>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</si>
  <si>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</si>
  <si>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</si>
  <si>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</si>
  <si>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</si>
  <si>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</si>
  <si>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</si>
  <si>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</si>
  <si>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</si>
  <si>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</si>
  <si>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</si>
  <si>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</si>
  <si>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</si>
  <si>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</si>
  <si>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</si>
  <si>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</si>
  <si>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</si>
  <si>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</si>
  <si>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</si>
  <si>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</si>
  <si>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</si>
  <si>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</si>
  <si>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</si>
  <si>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</si>
  <si>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</si>
  <si>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</si>
  <si>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</si>
  <si>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</si>
  <si>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</si>
  <si>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</si>
  <si>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</si>
  <si>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</si>
  <si>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</si>
  <si>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</si>
  <si>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</si>
  <si>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</si>
  <si>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</si>
  <si>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</si>
  <si>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</si>
  <si>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</si>
  <si>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</si>
  <si>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</si>
  <si>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</si>
  <si>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</si>
  <si>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</si>
  <si>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</si>
  <si>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</si>
  <si>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</si>
  <si>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</si>
  <si>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</si>
  <si>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</si>
  <si>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</si>
  <si>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</si>
  <si>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</si>
  <si>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</si>
  <si>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</si>
  <si>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</si>
  <si>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</si>
  <si>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</si>
  <si>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</si>
  <si>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</si>
  <si>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</si>
  <si>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</si>
  <si>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</si>
  <si>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</si>
  <si>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</si>
  <si>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</si>
  <si>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</si>
  <si>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</si>
  <si>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</si>
  <si>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</si>
  <si>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</si>
  <si>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</si>
  <si>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</si>
  <si>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</si>
  <si>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</si>
  <si>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</si>
  <si>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</si>
  <si>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</si>
  <si>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</si>
  <si>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</si>
  <si>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</si>
  <si>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</si>
  <si>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</si>
  <si>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</si>
  <si>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</si>
  <si>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</si>
  <si>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</si>
  <si>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</si>
  <si>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</si>
  <si>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</si>
  <si>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</si>
  <si>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</si>
  <si>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</si>
  <si>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</si>
  <si>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</si>
  <si>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</si>
  <si>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</si>
  <si>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</si>
  <si>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</si>
  <si>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</si>
  <si>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</si>
  <si>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</si>
  <si>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</si>
  <si>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</si>
  <si>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</si>
  <si>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</si>
  <si>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</si>
  <si>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</si>
  <si>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</si>
  <si>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</si>
  <si>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</si>
  <si>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</si>
  <si>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</si>
  <si>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</si>
  <si>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</si>
  <si>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</si>
  <si>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</si>
  <si>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</si>
  <si>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</si>
  <si>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</si>
  <si>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</si>
  <si>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</si>
  <si>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</si>
  <si>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</si>
  <si>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</si>
  <si>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</si>
  <si>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</si>
  <si>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</si>
  <si>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 xml:space="preserve">ETA 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</si>
</sst>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5" totalsRowShown="0" headerRowDxfId="48" dataDxfId="47" headerRowBorderDxfId="45" tableBorderDxfId="46" totalsRowBorderDxfId="44">
  <autoFilter ref="A1:L2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291.31306817129371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10.818079745367868</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45954.26149409722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45954.26149409722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45954.26149409722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45954.26149409722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45954.26149409722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45954.26149409722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45954.26149409722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45954.26149409722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45954.26149409722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45954.26149409722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45954.26149409722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45954.26149409722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45954.26149409722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45954.26149409722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45954.26149409722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45954.26149409722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45954.26149409722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45954.26149409722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45954.26149409722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45954.26149409722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45954.26149409722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45954.26149409722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45954.26149409722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45954.26149409722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45954.26149409722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45954.26149409722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45954.26149409722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45954.26149409722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45954.26149409722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45954.26149409722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45954.26149409722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45954.26149409722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45954.26149409722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45954.26149409722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45954.26149409722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45954.26149409722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45954.26149409722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45954.26149409722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45954.26149409722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45954.26149409722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45954.26149409722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45954.26149409722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45954.26149409722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45954.26149409722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45954.26149409722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45954.26149409722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45954.26149409722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45954.26149409722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45954.26149409722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45954.26149409722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45954.26149409722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45954.26149409722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45954.26149409722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45954.26149409722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45954.26149409722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45954.26149409722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45954.26149409722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45954.26149409722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45954.26149409722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45954.26149409722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45954.26149409722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45954.26149409722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45954.26149409722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2A0B8301-A83B-4E37-87A2-C81105AC853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A8" sqref="A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129.26165613425837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9.7657186342548812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0.34207280092232395</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0.28765150463004829</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45954.26149409722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45954.26149409722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45954.26149409722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45954.26149409722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45954.26149409722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45954.26149409722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45954.26149409722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45954.26149409722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45954.26149409722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45954.26149409722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45954.26149409722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45954.26149409722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45954.26149409722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45954.26149409722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45954.26149409722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45954.26149409722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45954.26149409722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45954.26149409722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45954.26149409722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45954.26149409722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45954.26149409722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45954.26149409722</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45954.26149409722</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45954.26149409722</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45954.26149409722</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45954.26149409722</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45954.26149409722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45954.26149409722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45954.26149409722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45954.26149409722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45954.26149409722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45954.26149409722</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45954.26149409722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45954.26149409722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45954.26149409722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45954.26149409722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45954.26149409722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45954.26149409722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45954.26149409722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45954.26149409722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45954.26149409722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45954.26149409722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45954.26149409722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45954.26149409722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45954.26149409722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45954.26149409722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45954.26149409722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45954.26149409722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45954.26149409722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45954.26149409722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45954.26149409722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45954.26149409722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45954.26149409722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45954.26149409722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45954.26149409722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45954.26149409722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45954.26149409722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45954.26149409722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45954.26149409722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45954.26149409722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45954.26149409722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45954.26149409722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45954.26149409722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45954.26149409722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45954.26149409722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45954.26149409722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45954.26149409722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45954.26149409722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45954.26149409722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45954.26149409722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45954.26149409722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45954.26149409722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45954.26149409722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45954.26149409722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45954.26149409722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45954.26149409722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45954.26149409722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45954.26149409722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45954.26149409722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45954.26149409722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45954.26149409722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45954.26149409722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45954.26149409722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45954.26149409722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45954.26149409722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45954.26149409722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45954.26149409722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45954.26149409722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45954.26149409722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45954.26149409722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45954.26149409722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45954.26149409722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45954.26149409722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45954.26149409722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45954.26149409722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45954.26149409722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45954.26149409722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45954.26149409722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45954.26149409722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45954.26149409722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45954.26149409722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45954.26149409722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45954.26149409722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45954.26149409722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45954.26149409722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45954.26149409722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45954.26149409722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45954.26149409722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45954.26149409722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45954.26149409722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45954.26149409722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45954.26149409722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45954.26149409722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45954.26149409722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45954.26149409722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45954.26149409722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45954.26149409722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45954.26149409722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45954.26149409722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45954.26149409722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45954.26149409722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45954.26149409722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45954.26149409722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45954.26149409722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45954.26149409722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45954.26149409722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45954.26149409722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45954.26149409722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45954.26149409722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45954.26149409722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45954.26149409722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45954.26149409722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45954.26149409722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45954.26149409722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45954.26149409722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45954.26149409722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45954.26149409722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45954.26149409722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45954.26149409722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45954.26149409722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45954.26149409722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45954.26149409722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45954.26149409722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45954.26149409722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45954.26149409722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45954.26149409722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45954.26149409722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45954.26149409722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45954.26149409722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45954.26149409722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45954.26149409722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45954.26149409722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45954.26149409722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45954.26149409722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45954.26149409722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45954.26149409722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45954.26149409722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45954.26149409722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45954.26149409722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45954.26149409722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45954.26149409722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45954.26149409722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45954.26149409722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45954.26149409722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45954.26149409722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45954.26149409722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45954.26149409722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45954.26149409722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45954.26149409722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45954.26149409722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45954.26149409722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45954.26149409722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45954.26149409722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45954.26149409722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45954.26149409722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45954.26149409722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45954.26149409722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45954.26149409722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45954.26149409722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45954.26149409722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45954.26149409722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45954.26149409722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45954.26149409722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45954.26149409722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45954.26149409722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45954.26149409722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45954.26149409722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45954.26149409722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45954.26149409722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45954.26149409722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45954.26149409722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45954.26149409722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45954.26149409722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45954.26149409722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45954.26149409722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45954.26149409722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45954.26149409722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45954.26149409722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45954.26149409722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45954.26149409722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45954.26149409722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45954.26149409722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45954.26149409722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45954.26149409722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45954.26149409722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45954.26149409722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45954.26149409722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45954.26149409722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45954.26149409722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45954.26149409722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45954.26149409722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45954.26149409722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45954.26149409722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45954.26149409722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45954.26149409722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45954.26149409722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45954.26149409722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45954.26149409722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45954.26149409722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45954.26149409722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45954.26149409722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45954.26149409722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45954.26149409722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45954.26149409722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45954.26149409722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45954.26149409722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45954.26149409722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45954.26149409722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45954.26149409722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45954.26149409722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45954.26149409722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45954.26149409722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45954.26149409722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45954.26149409722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45954.26149409722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45954.26149409722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45954.26149409722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45954.26149409722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45954.26149409722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45954.26149409722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45954.26149409722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45954.26149409722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45954.26149409722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45954.26149409722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45954.26149409722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45954.26149409722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45954.26149409722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45954.26149409722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45954.26149409722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45954.26149409722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45954.26149409722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45954.26149409722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45954.26149409722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45954.26149409722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45954.26149409722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45954.26149409722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45954.26149409722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45954.26149409722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45954.26149409722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45954.26149409722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45954.26149409722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45954.26149409722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45954.26149409722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45954.26149409722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45954.26149409722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45954.26149409722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45954.26149409722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45954.26149409722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45954.26149409722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45954.26149409722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45954.26149409722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45954.26149409722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45954.26149409722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45954.26149409722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45954.26149409722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45954.26149409722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45954.26149409722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45954.26149409722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45954.26149409722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45954.26149409722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45954.26149409722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45954.26149409722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45954.26149409722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45954.26149409722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45954.26149409722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45954.26149409722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45954.26149409722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45954.26149409722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45954.26149409722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45954.26149409722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45954.26149409722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45954.26149409722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45954.26149409722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45954.26149409722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45954.26149409722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45954.26149409722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45954.26149409722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45954.26149409722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45954.26149409722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45954.26149409722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45954.26149409722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45954.26149409722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45954.26149409722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45954.26149409722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45954.26149409722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45954.26149409722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45954.26149409722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45954.26149409722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45954.26149409722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45954.26149409722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45954.26149409722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45954.26149409722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45954.26149409722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45954.26149409722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45954.26149409722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45954.26149409722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45954.26149409722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45954.26149409722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45954.26149409722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45954.26149409722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45954.26149409722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45954.26149409722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45954.26149409722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45954.26149409722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45954.26149409722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45954.26149409722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45954.26149409722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45954.26149409722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45954.26149409722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45954.26149409722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45954.26149409722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45954.26149409722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45954.26149409722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45954.26149409722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45954.26149409722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45954.26149409722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45954.26149409722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45954.26149409722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45954.26149409722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45954.26149409722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45954.26149409722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45954.26149409722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45954.26149409722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45954.26149409722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45954.26149409722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45954.26149409722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45954.26149409722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45954.26149409722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45954.26149409722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45954.26149409722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45954.26149409722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45954.26149409722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45954.26149409722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45954.26149409722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45954.26149409722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45954.26149409722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45954.26149409722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45954.26149409722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45954.26149409722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45954.26149409722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45954.26149409722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45954.26149409722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45954.26149409722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45954.26149409722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45954.26149409722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45954.26149409722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45954.26149409722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45954.26149409722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45954.26149409722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45954.26149409722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45954.26149409722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45954.26149409722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45954.26149409722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45954.26149409722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45954.26149409722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45954.26149409722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45954.26149409722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45954.26149409722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45954.26149409722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45954.26149409722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45954.26149409722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45954.26149409722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45954.26149409722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45954.26149409722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45954.26149409722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45954.26149409722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45954.26149409722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45954.26149409722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45954.26149409722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45954.26149409722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45954.26149409722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45954.26149409722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45954.26149409722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45954.26149409722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45954.26149409722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45954.26149409722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45954.26149409722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45954.26149409722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45954.26149409722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45954.26149409722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45954.26149409722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45954.26149409722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45954.26149409722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45954.26149409722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45954.26149409722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45954.26149409722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45954.26149409722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45954.26149409722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45954.26149409722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45954.26149409722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45954.26149409722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45954.26149409722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45954.26149409722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45954.26149409722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45954.26149409722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45954.26149409722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45954.26149409722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45954.26149409722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45954.26149409722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45954.26149409722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45954.26149409722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45954.26149409722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45954.26149409722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45954.26149409722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45954.26149409722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45954.26149409722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45954.26149409722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45954.26149409722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45954.26149409722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45954.26149409722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45954.26149409722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45954.26149409722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45954.26149409722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45954.26149409722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45954.26149409722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45954.26149409722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45954.26149409722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45954.26149409722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45954.26149409722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45954.26149409722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45954.26149409722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45954.26149409722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45954.26149409722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45954.26149409722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45954.26149409722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45954.26149409722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45954.26149409722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45954.26149409722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45954.26149409722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45954.26149409722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45954.26149409722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45954.26149409722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45954.26149409722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45954.26149409722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45954.26149409722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45954.26149409722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45954.26149409722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45954.26149409722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45954.26149409722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45954.26149409722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45954.26149409722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45954.26149409722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45954.26149409722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45954.26149409722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45954.26149409722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45954.26149409722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45954.26149409722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45954.26149409722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45954.26149409722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45954.26149409722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45954.26149409722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45954.26149409722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45954.26149409722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45954.26149409722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45954.26149409722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45954.26149409722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45954.26149409722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45954.26149409722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45954.26149409722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45954.26149409722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45954.26149409722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45954.26149409722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45954.26149409722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45954.26149409722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45954.26149409722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45954.26149409722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45954.26149409722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45954.26149409722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45954.26149409722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45954.26149409722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45954.26149409722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45954.26149409722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45954.26149409722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45954.26149409722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45954.26149409722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45954.26149409722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45954.26149409722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45954.26149409722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45954.26149409722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45954.26149409722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45954.26149409722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45954.26149409722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45954.26149409722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45954.26149409722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45954.26149409722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45954.26149409722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45954.26149409722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45954.26149409722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45954.26149409722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45954.26149409722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45954.26149409722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45954.26149409722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45954.26149409722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45954.26149409722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45954.26149409722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45954.26149409722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45954.26149409722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45954.26149409722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45954.26149409722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45954.26149409722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45954.26149409722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45954.26149409722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45954.26149409722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45954.26149409722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45954.26149409722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45954.26149409722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45954.26149409722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45954.26149409722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45954.26149409722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45954.26149409722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45954.26149409722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45954.26149409722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45954.26149409722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45954.26149409722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45954.26149409722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45954.26149409722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45954.26149409722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45954.26149409722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45954.26149409722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45954.26149409722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45954.26149409722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45954.26149409722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45954.26149409722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45954.26149409722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45954.26149409722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45954.26149409722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45954.26149409722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45954.26149409722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45954.26149409722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45954.26149409722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45954.26149409722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45954.26149409722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45954.26149409722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45954.26149409722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45954.26149409722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45954.26149409722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45954.26149409722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45954.26149409722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45954.26149409722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45954.26149409722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45954.26149409722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45954.26149409722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45954.26149409722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45954.26149409722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45954.26149409722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45954.26149409722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45954.26149409722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45954.26149409722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45954.26149409722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45954.26149409722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45954.26149409722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45954.26149409722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45954.26149409722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45954.26149409722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45954.26149409722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45954.26149409722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45954.26149409722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45954.26149409722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45954.26149409722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45954.26149409722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45954.26149409722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45954.26149409722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45954.26149409722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45954.26149409722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45954.26149409722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45954.26149409722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45954.26149409722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45954.26149409722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45954.26149409722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45954.26149409722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45954.26149409722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45954.26149409722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45954.26149409722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45954.26149409722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45954.26149409722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45954.26149409722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45954.26149409722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45954.26149409722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45954.26149409722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45954.26149409722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45954.26149409722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45954.26149409722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45954.26149409722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45954.26149409722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45954.26149409722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45954.26149409722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45954.26149409722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45954.26149409722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45954.26149409722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45954.26149409722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45954.26149409722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45954.26149409722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45954.26149409722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45954.26149409722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45954.26149409722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45954.26149409722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45954.26149409722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45954.26149409722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45954.26149409722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45954.26149409722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45954.26149409722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45954.26149409722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45954.26149409722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45954.26149409722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45954.26149409722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45954.26149409722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45954.26149409722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45954.26149409722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45954.26149409722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45954.26149409722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45954.26149409722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45954.26149409722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45954.26149409722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45954.26149409722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45954.26149409722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45954.26149409722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45954.26149409722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45954.26149409722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45954.26149409722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45954.26149409722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45954.26149409722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45954.26149409722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45954.26149409722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45954.26149409722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45954.26149409722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45954.26149409722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45954.26149409722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45954.26149409722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45954.26149409722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45954.26149409722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45954.26149409722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45954.26149409722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45954.26149409722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45954.26149409722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45954.26149409722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45954.26149409722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45954.26149409722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45954.26149409722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45954.26149409722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45954.26149409722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45954.26149409722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45954.26149409722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45954.26149409722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45954.26149409722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45954.26149409722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45954.26149409722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45954.26149409722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45954.26149409722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45954.26149409722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45954.26149409722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45954.26149409722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45954.26149409722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45954.26149409722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45954.26149409722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45954.26149409722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45954.26149409722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45954.26149409722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45954.26149409722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45954.26149409722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45954.26149409722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45954.26149409722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45954.26149409722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45954.26149409722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45954.26149409722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45954.26149409722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45954.26149409722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45954.26149409722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45954.26149409722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45954.26149409722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45954.26149409722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45954.26149409722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45954.26149409722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45954.26149409722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45954.26149409722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45954.26149409722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45954.26149409722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45954.26149409722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45954.26149409722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45954.26149409722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45954.26149409722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45954.26149409722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45954.26149409722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45954.26149409722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45954.26149409722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45954.26149409722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45954.26149409722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45954.26149409722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45954.26149409722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45954.26149409722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45954.26149409722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45954.26149409722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45954.26149409722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45954.26149409722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45954.26149409722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45954.26149409722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45954.26149409722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45954.26149409722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45954.26149409722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45954.26149409722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45954.26149409722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45954.26149409722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45954.26149409722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45954.26149409722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45954.26149409722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45954.26149409722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45954.26149409722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45954.26149409722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45954.26149409722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45954.26149409722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45954.26149409722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45954.26149409722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45954.26149409722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45954.26149409722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45954.26149409722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45954.26149409722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45954.26149409722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45954.26149409722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45954.26149409722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45954.26149409722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45954.26149409722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45954.26149409722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45954.26149409722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45954.26149409722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45954.26149409722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45954.26149409722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45954.26149409722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45954.26149409722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45954.26149409722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45954.26149409722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45954.26149409722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45954.26149409722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45954.26149409722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45954.26149409722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45954.26149409722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45954.26149409722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45954.26149409722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45954.26149409722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45954.26149409722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45954.26149409722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45954.26149409722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45954.26149409722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45954.26149409722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45954.26149409722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45954.26149409722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45954.26149409722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45954.26149409722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45954.26149409722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45954.26149409722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45954.26149409722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45954.26149409722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45954.26149409722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45954.26149409722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45954.26149409722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45954.26149409722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45954.26149409722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45954.26149409722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45954.26149409722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45954.26149409722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45954.26149409722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45954.26149409722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45954.26149409722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45954.26149409722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45954.26149409722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45954.26149409722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45954.26149409722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45954.26149409722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45954.26149409722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45954.26149409722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45954.26149409722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45954.26149409722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45954.26149409722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45954.26149409722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45954.26149409722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45954.26149409722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45954.26149409722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45954.26149409722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45954.26149409722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45954.26149409722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45954.26149409722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45954.26149409722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45954.26149409722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45954.26149409722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45954.26149409722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45954.26149409722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45954.26149409722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45954.26149409722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45954.26149409722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45954.26149409722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45954.26149409722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45954.26149409722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45954.26149409722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45954.26149409722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45954.26149409722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45954.26149409722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45954.26149409722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45954.26149409722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45954.26149409722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45954.26149409722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45954.26149409722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45954.26149409722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45954.26149409722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45954.26149409722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45954.26149409722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45954.26149409722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45954.26149409722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45954.26149409722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45954.26149409722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45954.26149409722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45954.26149409722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45954.26149409722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45954.26149409722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45954.26149409722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45954.26149409722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45954.26149409722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45954.26149409722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45954.26149409722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45954.26149409722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45954.26149409722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45954.26149409722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45954.26149409722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45954.26149409722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45954.26149409722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45954.26149409722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45954.26149409722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45954.26149409722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45954.26149409722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45954.26149409722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45954.26149409722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45954.26149409722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45954.26149409722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45954.26149409722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45954.26149409722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45954.26149409722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45954.26149409722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45954.26149409722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45954.26149409722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45954.26149409722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45954.26149409722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45954.26149409722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45954.26149409722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45954.26149409722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45954.26149409722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45954.26149409722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45954.26149409722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45954.26149409722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45954.26149409722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45954.26149409722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45954.26149409722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45954.26149409722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45954.26149409722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45954.26149409722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45954.26149409722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45954.26149409722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45954.26149409722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45954.26149409722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45954.26149409722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45954.26149409722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45954.26149409722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45954.26149409722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45954.26149409722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45954.26149409722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45954.26149409722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45954.26149409722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45954.26149409722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45954.26149409722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45954.26149409722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45954.26149409722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45954.26149409722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45954.26149409722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45954.26149409722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45954.26149409722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45954.26149409722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45954.26149409722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45954.26149409722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45954.26149409722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45954.26149409722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45954.26149409722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45954.26149409722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45954.26149409722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45954.26149409722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45954.26149409722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45954.26149409722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45954.26149409722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45954.26149409722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45954.26149409722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45954.26149409722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45954.26149409722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45954.26149409722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45954.26149409722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45954.26149409722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45954.26149409722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45954.26149409722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45954.26149409722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45954.26149409722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45954.26149409722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45954.26149409722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45954.26149409722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45954.26149409722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45954.26149409722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45954.26149409722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45954.26149409722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45954.26149409722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45954.26149409722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45954.26149409722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45954.26149409722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45954.26149409722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45954.26149409722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45954.26149409722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45954.26149409722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45954.26149409722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45954.26149409722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45954.26149409722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45954.26149409722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45954.26149409722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45954.26149409722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45954.26149409722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45954.26149409722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45954.26149409722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45954.26149409722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45954.26149409722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45954.26149409722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45954.26149409722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45954.26149409722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45954.26149409722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45954.26149409722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45954.26149409722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45954.26149409722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45954.26149409722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45954.26149409722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45954.26149409722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45954.26149409722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45954.26149409722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45954.26149409722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45954.26149409722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45954.26149409722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45954.26149409722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45954.26149409722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45954.26149409722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45954.26149409722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45954.26149409722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45954.26149409722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45954.26149409722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45954.26149409722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45954.26149409722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45954.26149409722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45954.26149409722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45954.26149409722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45954.26149409722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45954.26149409722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45954.26149409722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45954.26149409722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45954.26149409722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45954.26149409722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45954.26149409722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45954.26149409722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45954.26149409722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45954.26149409722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45954.26149409722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45954.26149409722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45954.26149409722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45954.26149409722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45954.26149409722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45954.26149409722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45954.26149409722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45954.26149409722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45954.26149409722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45954.26149409722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45954.26149409722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45954.26149409722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45954.26149409722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45954.26149409722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45954.26149409722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45954.26149409722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45954.26149409722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45954.26149409722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45954.26149409722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45954.26149409722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45954.26149409722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45954.26149409722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45954.26149409722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45954.26149409722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45954.26149409722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45954.26149409722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45954.26149409722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45954.26149409722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45954.26149409722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45954.26149409722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45954.26149409722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45954.26149409722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45954.26149409722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45954.26149409722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45954.26149409722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45954.26149409722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45954.26149409722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45954.26149409722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45954.26149409722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45954.26149409722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45954.26149409722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45954.26149409722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45954.26149409722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45954.26149409722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45954.26149409722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45954.26149409722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45954.26149409722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45954.26149409722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45954.26149409722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45954.26149409722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45954.26149409722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45954.26149409722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45954.26149409722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45954.26149409722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45954.26149409722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45954.26149409722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45954.26149409722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45954.26149409722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45954.26149409722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45954.26149409722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45954.26149409722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45954.26149409722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45954.26149409722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45954.26149409722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45954.26149409722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45954.26149409722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45954.26149409722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45954.26149409722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45954.26149409722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45954.26149409722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45954.26149409722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45954.26149409722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45954.26149409722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45954.26149409722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45954.26149409722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45954.26149409722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45954.26149409722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45954.26149409722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45954.26149409722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45954.26149409722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45954.26149409722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45954.26149409722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45954.26149409722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45954.26149409722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45954.26149409722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45954.26149409722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45954.26149409722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45954.26149409722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45954.26149409722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45954.26149409722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45954.26149409722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45954.26149409722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45954.26149409722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45954.26149409722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45954.26149409722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45954.26149409722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45954.26149409722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45954.26149409722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45954.26149409722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45954.26149409722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45954.26149409722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45954.26149409722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45954.26149409722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45954.26149409722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45954.26149409722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45954.26149409722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45954.26149409722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45954.26149409722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45954.26149409722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45954.26149409722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45954.26149409722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45954.26149409722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45954.26149409722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45954.26149409722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45954.26149409722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45954.26149409722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45954.26149409722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45954.26149409722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45954.26149409722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45954.26149409722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45954.26149409722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45954.26149409722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45954.26149409722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45954.26149409722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45954.26149409722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45954.26149409722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45954.26149409722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45954.26149409722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45954.26149409722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45954.26149409722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45954.26149409722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45954.26149409722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45954.26149409722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45954.26149409722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45954.26149409722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45954.26149409722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45954.26149409722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45954.26149409722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45954.26149409722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45954.26149409722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45954.26149409722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45954.26149409722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45954.26149409722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45954.26149409722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45954.26149409722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45954.26149409722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45954.26149409722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45954.26149409722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45954.26149409722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45954.26149409722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45954.26149409722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45954.26149409722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45954.26149409722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45954.26149409722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45954.26149409722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45954.26149409722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45954.26149409722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45954.26149409722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45954.26149409722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45954.26149409722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45954.26149409722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45954.26149409722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45954.26149409722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45954.26149409722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45954.26149409722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45954.26149409722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45954.26149409722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45954.26149409722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45954.26149409722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45954.26149409722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45954.26149409722</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45954.26149409722</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5"/>
  <sheetViews>
    <sheetView tabSelected="1"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250.78077650462365</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0.62677187499502907</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0.44135520832787734</v>
      </c>
      <c r="H4" s="124">
        <v>45953.776747685188</v>
      </c>
      <c r="I4" s="120" t="str">
        <f>IFERROR(VLOOKUP(D4,DB!A:F,6,0),"")</f>
        <v>SCECO</v>
      </c>
      <c r="J4" s="120" t="str">
        <f>IFERROR(VLOOKUP(D4,DB!A:G,7,0),"")</f>
        <v>In progress</v>
      </c>
      <c r="K4" s="126" t="s">
        <v>39096</v>
      </c>
      <c r="L4" s="122" t="str">
        <f>IFERROR(VLOOKUP(D4,DB!A:I,9,0),"")</f>
        <v>Latis</v>
      </c>
    </row>
    <row r="5" spans="1:16" ht="15" customHeight="1">
      <c r="A5" s="120"/>
      <c r="B5" s="120" t="str">
        <f>IFERROR(VLOOKUP(D5,DB!A:K,11,0),"")</f>
        <v/>
      </c>
      <c r="C5" s="121"/>
      <c r="D5" s="122"/>
      <c r="E5" s="99"/>
      <c r="F5" s="124"/>
      <c r="G5" s="125">
        <f ca="1">IFERROR(NOW()-F5,"")</f>
        <v>45954.26149409722</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45954.26149409722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45954.26149409722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45954.26149409722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45954.26149409722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45954.26149409722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45954.26149409722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45954.26149409722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45954.26149409722</v>
      </c>
      <c r="H13" s="124"/>
      <c r="I13" s="120" t="str">
        <f>IFERROR(VLOOKUP(D13,DB!A:F,6,0),"")</f>
        <v/>
      </c>
      <c r="J13" s="120" t="str">
        <f>IFERROR(VLOOKUP(D13,DB!A:G,7,0),"")</f>
        <v/>
      </c>
      <c r="K13" s="126"/>
      <c r="L13" s="122" t="str">
        <f>IFERROR(VLOOKUP(D13,DB!A:I,9,0),"")</f>
        <v/>
      </c>
    </row>
    <row r="14" spans="1:16" ht="15" customHeight="1">
      <c r="A14" s="120"/>
      <c r="B14" s="120" t="str">
        <f>IFERROR(VLOOKUP(D15,DB!A:K,11,0),"")</f>
        <v/>
      </c>
      <c r="C14" s="121"/>
      <c r="D14" s="122"/>
      <c r="E14" s="123"/>
      <c r="F14" s="124"/>
      <c r="G14" s="125">
        <f ca="1">IFERROR(NOW()-F14,"")</f>
        <v>45954.26149409722</v>
      </c>
      <c r="H14" s="124"/>
      <c r="I14" s="120" t="str">
        <f>IFERROR(VLOOKUP(D15,DB!A:F,6,0),"")</f>
        <v/>
      </c>
      <c r="J14" s="120" t="str">
        <f>IFERROR(VLOOKUP(D15,DB!A:G,7,0),"")</f>
        <v/>
      </c>
      <c r="K14" s="126"/>
      <c r="L14" s="122" t="str">
        <f>IFERROR(VLOOKUP(D15,DB!A:I,9,0),"")</f>
        <v/>
      </c>
    </row>
    <row r="15" spans="1:16" ht="15" customHeight="1">
      <c r="A15" s="120"/>
      <c r="B15" s="120" t="str">
        <f>IFERROR(VLOOKUP(#REF!,DB!A:K,11,0),"")</f>
        <v/>
      </c>
      <c r="C15" s="121"/>
      <c r="D15" s="122"/>
      <c r="E15" s="123"/>
      <c r="F15" s="124"/>
      <c r="G15" s="125">
        <f ca="1">IFERROR(NOW()-F15,"")</f>
        <v>45954.26149409722</v>
      </c>
      <c r="H15" s="124"/>
      <c r="I15" s="120" t="str">
        <f>IFERROR(VLOOKUP(#REF!,DB!A:F,6,0),"")</f>
        <v/>
      </c>
      <c r="J15" s="120" t="str">
        <f>IFERROR(VLOOKUP(#REF!,DB!A:G,7,0),"")</f>
        <v/>
      </c>
      <c r="K15" s="126"/>
      <c r="L15" s="122" t="str">
        <f>IFERROR(VLOOKUP(#REF!,DB!A:I,9,0),"")</f>
        <v/>
      </c>
    </row>
    <row r="16" spans="1:16" ht="15" customHeight="1">
      <c r="A16" s="120"/>
      <c r="B16" s="120" t="str">
        <f>IFERROR(VLOOKUP(D16,DB!A:K,11,0),"")</f>
        <v/>
      </c>
      <c r="C16" s="121"/>
      <c r="D16" s="122"/>
      <c r="E16" s="123"/>
      <c r="F16" s="124"/>
      <c r="G16" s="125">
        <f ca="1">IFERROR(NOW()-F16,"")</f>
        <v>45954.26149409722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45954.26149409722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45954.26149409722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45954.26149409722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45954.26149409722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45954.26149409722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45954.26149409722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45954.26149409722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45954.26149409722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45954.26149409722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45954.26149409722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45954.26149409722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45954.26149409722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45954.26149409722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45954.26149409722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45954.26149409722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45954.26149409722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45954.26149409722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45954.26149409722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45954.26149409722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45954.26149409722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45954.26149409722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45954.26149409722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45954.26149409722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45954.26149409722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45954.26149409722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45954.26149409722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45954.26149409722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45954.26149409722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45954.26149409722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45954.26149409722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45954.26149409722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45954.26149409722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45954.26149409722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45954.26149409722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45954.26149409722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45954.26149409722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45954.26149409722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45954.26149409722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45954.26149409722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45954.26149409722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45954.26149409722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45954.26149409722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45954.26149409722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45954.26149409722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45954.26149409722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45954.26149409722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45954.26149409722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45954.26149409722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45954.26149409722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45954.26149409722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45954.26149409722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45954.26149409722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45954.26149409722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45954.26149409722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45954.26149409722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45954.26149409722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45954.26149409722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45954.26149409722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45954.26149409722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45954.26149409722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45954.26149409722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45954.26149409722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45954.26149409722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45954.26149409722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45954.26149409722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45954.26149409722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45954.26149409722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45954.26149409722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45954.26149409722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45954.26149409722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45954.26149409722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45954.26149409722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45954.26149409722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45954.26149409722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45954.26149409722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45954.26149409722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45954.26149409722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45954.26149409722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45954.26149409722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45954.26149409722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45954.26149409722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45954.26149409722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45954.26149409722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45954.26149409722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45954.26149409722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45954.26149409722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45954.26149409722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45954.26149409722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45954.26149409722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45954.26149409722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45954.26149409722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45954.26149409722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45954.26149409722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45954.26149409722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45954.26149409722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45954.26149409722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45954.26149409722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45954.26149409722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45954.26149409722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45954.26149409722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45954.26149409722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45954.26149409722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45954.26149409722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45954.26149409722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45954.26149409722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45954.26149409722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45954.26149409722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45954.26149409722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45954.26149409722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45954.26149409722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45954.26149409722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45954.26149409722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45954.26149409722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45954.26149409722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45954.26149409722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45954.26149409722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45954.26149409722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45954.26149409722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45954.26149409722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45954.26149409722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45954.26149409722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45954.26149409722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45954.26149409722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45954.26149409722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45954.26149409722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45954.26149409722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45954.26149409722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45954.26149409722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45954.26149409722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45954.26149409722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45954.26149409722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45954.26149409722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45954.26149409722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45954.26149409722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45954.26149409722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45954.26149409722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45954.26149409722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45954.26149409722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45954.26149409722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45954.26149409722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45954.26149409722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45954.26149409722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45954.26149409722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45954.26149409722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45954.26149409722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45954.26149409722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45954.26149409722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45954.26149409722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45954.26149409722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45954.26149409722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45954.26149409722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45954.26149409722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45954.26149409722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45954.26149409722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45954.26149409722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45954.26149409722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45954.26149409722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45954.26149409722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45954.26149409722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45954.26149409722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45954.26149409722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45954.26149409722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45954.26149409722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45954.26149409722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45954.26149409722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45954.26149409722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45954.26149409722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45954.26149409722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45954.26149409722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45954.26149409722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45954.26149409722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45954.26149409722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45954.26149409722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45954.26149409722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45954.26149409722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45954.26149409722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45954.26149409722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45954.26149409722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45954.26149409722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45954.26149409722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45954.26149409722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45954.26149409722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45954.26149409722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45954.26149409722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45954.26149409722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45954.26149409722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45954.26149409722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45954.26149409722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45954.26149409722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45954.26149409722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45954.26149409722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45954.26149409722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45954.26149409722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45954.26149409722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45954.26149409722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45954.26149409722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45954.26149409722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45954.26149409722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45954.26149409722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45954.26149409722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45954.26149409722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45954.26149409722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45954.26149409722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45954.26149409722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45954.26149409722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45954.26149409722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45954.26149409722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45954.26149409722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45954.26149409722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45954.26149409722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45954.26149409722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45954.26149409722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45954.26149409722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45954.26149409722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45954.26149409722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45954.26149409722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45954.26149409722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45954.26149409722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45954.26149409722</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45954.26149409722</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45954.26149409722</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45954.26149409722</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45954.26149409722</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45954.26149409722</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45954.26149409722</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45954.26149409722</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45954.26149409722</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45954.26149409722</v>
      </c>
      <c r="H244" s="124"/>
      <c r="I244" s="120" t="str">
        <f>IFERROR(VLOOKUP(D244,DB!A:F,6,0),"")</f>
        <v/>
      </c>
      <c r="J244" s="120" t="str">
        <f>IFERROR(VLOOKUP(D244,DB!A:G,7,0),"")</f>
        <v/>
      </c>
      <c r="K244" s="126"/>
      <c r="L244" s="122" t="str">
        <f>IFERROR(VLOOKUP(D244,DB!A:I,9,0),"")</f>
        <v/>
      </c>
    </row>
    <row r="245" spans="1:12" ht="15" customHeight="1">
      <c r="A245" s="127"/>
      <c r="B245" s="127" t="str">
        <f>IFERROR(VLOOKUP(D245,DB!A:K,11,0),"")</f>
        <v/>
      </c>
      <c r="C245" s="128"/>
      <c r="D245" s="129"/>
      <c r="E245" s="130"/>
      <c r="F245" s="131"/>
      <c r="G245" s="132">
        <f ca="1">IFERROR(NOW()-F245,"")</f>
        <v>45954.26149409722</v>
      </c>
      <c r="H245" s="131"/>
      <c r="I245" s="127" t="str">
        <f>IFERROR(VLOOKUP(D245,DB!A:F,6,0),"")</f>
        <v/>
      </c>
      <c r="J245" s="127" t="str">
        <f>IFERROR(VLOOKUP(D245,DB!A:G,7,0),"")</f>
        <v/>
      </c>
      <c r="K245" s="133"/>
      <c r="L245" s="129" t="str">
        <f>IFERROR(VLOOKUP(D245,DB!A:I,9,0),"")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62.429433912031527</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28.072616782403202</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5.6003829861074337</v>
      </c>
      <c r="H4" s="154">
        <v>45948.661111111112</v>
      </c>
      <c r="I4" s="153" t="str">
        <f>IFERROR(VLOOKUP(D4,DB!A:F,6,0),"")</f>
        <v>SCECO</v>
      </c>
      <c r="J4" s="153" t="str">
        <f>IFERROR(VLOOKUP(D4,DB!A:G,7,0),"")</f>
        <v>Dead</v>
      </c>
      <c r="K4" s="153" t="s">
        <v>39102</v>
      </c>
      <c r="L4" s="153" t="str">
        <f>IFERROR(VLOOKUP(D4,DB!A:I,9,0),"")</f>
        <v>Latis</v>
      </c>
    </row>
    <row r="5" spans="1:13" ht="15">
      <c r="A5" s="153"/>
      <c r="B5" s="153" t="str">
        <f>IFERROR(VLOOKUP(D5,DB!A:K,11,0),"")</f>
        <v/>
      </c>
      <c r="C5" s="153"/>
      <c r="D5" s="153"/>
      <c r="E5" s="153"/>
      <c r="F5" s="154"/>
      <c r="G5" s="155">
        <f ca="1">IFERROR(NOW()-F5,"")</f>
        <v>45954.26149409722</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45954.26149409722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45954.26149409722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45954.26149409722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45954.26149409722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45954.26149409722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45954.26149409722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45954.26149409722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45954.26149409722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45954.26149409722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45954.26149409722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45954.26149409722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45954.26149409722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45954.26149409722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45954.26149409722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45954.26149409722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45954.26149409722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45954.26149409722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45954.26149409722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45954.26149409722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45954.26149409722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45954.26149409722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45954.26149409722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45954.26149409722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45954.26149409722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45954.26149409722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45954.26149409722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45954.26149409722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45954.26149409722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45954.26149409722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45954.26149409722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45954.26149409722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45954.26149409722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45954.26149409722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45954.26149409722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45954.26149409722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45954.26149409722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45954.26149409722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45954.26149409722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45954.26149409722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45954.26149409722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45954.26149409722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45954.26149409722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45954.26149409722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45954.26149409722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45954.26149409722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45954.26149409722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45954.26149409722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45954.26149409722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45954.26149409722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45954.26149409722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45954.26149409722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45954.26149409722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45954.26149409722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45954.26149409722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45954.26149409722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45954.26149409722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45954.26149409722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45954.26149409722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45954.26149409722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45954.26149409722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45954.26149409722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45954.26149409722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45954.26149409722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45954.26149409722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45954.26149409722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45954.26149409722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45954.26149409722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45954.26149409722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45954.26149409722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45954.26149409722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45954.26149409722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45954.26149409722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45954.26149409722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45954.26149409722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45954.26149409722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45954.26149409722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45954.26149409722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45954.26149409722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45954.26149409722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45954.26149409722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45954.26149409722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45954.26149409722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45954.26149409722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45954.26149409722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45954.26149409722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45954.26149409722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45954.26149409722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45954.26149409722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45954.26149409722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45954.26149409722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45954.26149409722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45954.26149409722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45954.26149409722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45954.26149409722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45954.26149409722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45954.26149409722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45954.26149409722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45954.26149409722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45954.26149409722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45954.26149409722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45954.26149409722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45954.26149409722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45954.26149409722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45954.26149409722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45954.26149409722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45954.26149409722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45954.26149409722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45954.26149409722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45954.26149409722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45954.26149409722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45954.26149409722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45954.26149409722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45954.26149409722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45954.26149409722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45954.26149409722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45954.26149409722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45954.26149409722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45954.26149409722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45954.26149409722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45954.26149409722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45954.26149409722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45954.26149409722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45954.26149409722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45954.26149409722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45954.26149409722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45954.26149409722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45954.26149409722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45954.26149409722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45954.26149409722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45954.26149409722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45954.26149409722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45954.26149409722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45954.26149409722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45954.26149409722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45954.26149409722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45954.26149409722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45954.26149409722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45954.26149409722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45954.26149409722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45954.26149409722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45954.26149409722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45954.26149409722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45954.26149409722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45954.26149409722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45954.26149409722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45954.26149409722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45954.26149409722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45954.26149409722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45954.26149409722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45954.26149409722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45954.26149409722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45954.26149409722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45954.26149409722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45954.26149409722</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45954.26149409722</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45954.26149409722</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45954.26149409722</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45954.26149409722</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45954.26149409722</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45954.26149409722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45954.26149409722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45954.26149409722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45954.26149409722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45954.26149409722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45954.26149409722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45954.26149409722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45954.26149409722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45954.26149409722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45954.26149409722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45954.26149409722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45954.26149409722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45954.26149409722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45954.26149409722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45954.26149409722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45954.26149409722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45954.26149409722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45954.26149409722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45954.26149409722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45954.26149409722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45954.26149409722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45954.26149409722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45954.26149409722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45954.26149409722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45954.26149409722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45954.26149409722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45954.26149409722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45954.26149409722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45954.26149409722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45954.26149409722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45954.26149409722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45954.26149409722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45954.26149409722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45954.26149409722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45954.26149409722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45954.26149409722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45954.26149409722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45954.26149409722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45954.26149409722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45954.26149409722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45954.26149409722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45954.26149409722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45954.26149409722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45954.26149409722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45954.26149409722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45954.26149409722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45954.26149409722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45954.26149409722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45954.26149409722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45954.26149409722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45954.26149409722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45954.26149409722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45954.26149409722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45954.26149409722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45954.26149409722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45954.26149409722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45954.26149409722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45954.26149409722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45954.26149409722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45954.26149409722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45954.26149409722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45954.26149409722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45954.26149409722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45954.26149409722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45954.26149409722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45954.26149409722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45954.26149409722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45954.26149409722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45954.26149409722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45954.26149409722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45954.26149409722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45954.26149409722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45954.26149409722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45954.26149409722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45954.26149409722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45954.26149409722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45954.26149409722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45954.26149409722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45954.26149409722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45954.26149409722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45954.26149409722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45954.26149409722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45954.26149409722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45954.26149409722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45954.26149409722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45954.26149409722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45954.26149409722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45954.26149409722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45954.26149409722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45954.26149409722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45954.26149409722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45954.26149409722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45954.26149409722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45954.26149409722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45954.26149409722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45954.26149409722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45954.26149409722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45954.26149409722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45954.26149409722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45954.26149409722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45954.26149409722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45954.26149409722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45954.26149409722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45954.26149409722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45954.26149409722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45954.26149409722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45954.26149409722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45954.26149409722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45954.26149409722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45954.26149409722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45954.26149409722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45954.26149409722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45954.26149409722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45954.26149409722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45954.26149409722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45954.26149409722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45954.26149409722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45954.26149409722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45954.26149409722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45954.26149409722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45954.26149409722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45954.26149409722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45954.26149409722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45954.26149409722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45954.26149409722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45954.26149409722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45954.26149409722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45954.26149409722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45954.26149409722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45954.26149409722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45954.26149409722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45954.26149409722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45954.26149409722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45954.26149409722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45954.26149409722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45954.26149409722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45954.26149409722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45954.26149409722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45954.26149409722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45954.26149409722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45954.26149409722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45954.26149409722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45954.26149409722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45954.26149409722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45954.26149409722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45954.26149409722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45954.26149409722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45954.26149409722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45954.26149409722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45954.26149409722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45954.26149409722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45954.26149409722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45954.26149409722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45954.26149409722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45954.26149409722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45954.26149409722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45954.26149409722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45954.26149409722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45954.26149409722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45954.26149409722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45954.26149409722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45954.26149409722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45954.26149409722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45954.26149409722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45954.26149409722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45954.26149409722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45954.26149409722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45954.26149409722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45954.26149409722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45954.26149409722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45954.26149409722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45954.26149409722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45954.26149409722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45954.26149409722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45954.26149409722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45954.26149409722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45954.26149409722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45954.26149409722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45954.26149409722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45954.26149409722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45954.26149409722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45954.26149409722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45954.26149409722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45954.26149409722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45954.26149409722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45954.26149409722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45954.26149409722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45954.26149409722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45954.26149409722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45954.26149409722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45954.26149409722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45954.26149409722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45954.26149409722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45954.26149409722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45954.26149409722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45954.26149409722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45954.26149409722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45954.26149409722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45954.26149409722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45954.26149409722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45954.26149409722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45954.26149409722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45954.26149409722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45954.26149409722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45954.26149409722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45954.26149409722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45954.26149409722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45954.26149409722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45954.26149409722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45954.26149409722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45954.26149409722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45954.26149409722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45954.26149409722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45954.26149409722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45954.26149409722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45954.26149409722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45954.26149409722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45954.26149409722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45954.26149409722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45954.26149409722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45954.26149409722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45954.26149409722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45954.26149409722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45954.26149409722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45954.26149409722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45954.26149409722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45954.26149409722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45954.26149409722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45954.26149409722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45954.26149409722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45954.26149409722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45954.26149409722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45954.26149409722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45954.26149409722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45954.26149409722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45954.26149409722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45954.26149409722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45954.26149409722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45954.26149409722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45954.26149409722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45954.26149409722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45954.26149409722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45954.26149409722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45954.26149409722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45954.26149409722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45954.26149409722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45954.26149409722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45954.26149409722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45954.26149409722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45954.26149409722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45954.26149409722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45954.26149409722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45954.26149409722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45954.26149409722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45954.26149409722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45954.26149409722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45954.26149409722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45954.26149409722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45954.26149409722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45954.26149409722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45954.26149409722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45954.26149409722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45954.26149409722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45954.26149409722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45954.26149409722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45954.26149409722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45954.26149409722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45954.26149409722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45954.26149409722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45954.26149409722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45954.26149409722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45954.26149409722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45954.26149409722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45954.26149409722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45954.26149409722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45954.26149409722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45954.26149409722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45954.26149409722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45954.26149409722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45954.26149409722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45954.26149409722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45954.26149409722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45954.26149409722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45954.26149409722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45954.26149409722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45954.26149409722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45954.26149409722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45954.26149409722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45954.26149409722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45954.26149409722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45954.26149409722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45954.26149409722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45954.26149409722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45954.26149409722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45954.26149409722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45954.26149409722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45954.26149409722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45954.26149409722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45954.26149409722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45954.26149409722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45954.26149409722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45954.26149409722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45954.26149409722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45954.26149409722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45954.26149409722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45954.26149409722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45954.26149409722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45954.26149409722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45954.26149409722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45954.26149409722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45954.26149409722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45954.26149409722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45954.26149409722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45954.26149409722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45954.26149409722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45954.26149409722</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45954.26149409722</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45954.26149409722</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45954.26149409722</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45954.26149409722</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45954.26149409722</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2</v>
      </c>
      <c r="D2" s="104" t="s">
        <v>32724</v>
      </c>
      <c r="E2" s="107"/>
      <c r="F2" s="108"/>
      <c r="G2" s="77">
        <f ca="1">IFERROR(NOW()-F2,"-")</f>
        <v>45954.26149409722</v>
      </c>
      <c r="H2" s="108">
        <v>45954.124652777777</v>
      </c>
      <c r="I2" s="104" t="str">
        <f>IFERROR(VLOOKUP(D2,DB!A:F,6,0),"")</f>
        <v>SCECO</v>
      </c>
      <c r="J2" s="103" t="str">
        <f>IFERROR(VLOOKUP(D2,DB!A:G,7,0),"")</f>
        <v>Dead</v>
      </c>
      <c r="K2" s="109" t="s">
        <v>39104</v>
      </c>
      <c r="L2" s="110" t="str">
        <f>IFERROR(VLOOKUP(D2,DB!A:I,9,0),"")</f>
        <v>Latis</v>
      </c>
    </row>
    <row r="3" spans="1:16383" ht="31.5" customHeight="1">
      <c r="A3" s="105"/>
      <c r="B3" s="104" t="str">
        <f>IFERROR(VLOOKUP(D3,DB!A:K,11,0),"")</f>
        <v>R6</v>
      </c>
      <c r="C3" s="106"/>
      <c r="D3" s="104" t="s">
        <v>33199</v>
      </c>
      <c r="E3" s="107"/>
      <c r="F3" s="108"/>
      <c r="G3" s="77">
        <f ca="1">IFERROR(NOW()-F3,"-")</f>
        <v>45954.26149409722</v>
      </c>
      <c r="H3" s="108"/>
      <c r="I3" s="104" t="str">
        <f>IFERROR(VLOOKUP(D3,DB!A:F,6,0),"")</f>
        <v>Generator-SG</v>
      </c>
      <c r="J3" s="103" t="str">
        <f>IFERROR(VLOOKUP(D3,DB!A:G,7,0),"")</f>
        <v>Good</v>
      </c>
      <c r="K3" s="109"/>
      <c r="L3" s="110" t="str">
        <f>IFERROR(VLOOKUP(D3,DB!A:I,9,0),"")</f>
        <v>Latis</v>
      </c>
    </row>
    <row r="4" spans="1:16383" ht="31.5" customHeight="1">
      <c r="A4" s="105"/>
      <c r="B4" s="104" t="str">
        <f>IFERROR(VLOOKUP(D4,DB!A:K,11,0),"")</f>
        <v/>
      </c>
      <c r="C4" s="106"/>
      <c r="D4" s="104"/>
      <c r="E4" s="107"/>
      <c r="F4" s="108"/>
      <c r="G4" s="77">
        <f ca="1">IFERROR(NOW()-F4,"-")</f>
        <v>45954.26149409722</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45954.26149409722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45954.26149409722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45954.26149409722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45954.26149409722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45954.26149409722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45954.26149409722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45954.26149409722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45954.26149409722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45954.26149409722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45954.26149409722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45954.26149409722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45954.26149409722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45954.26149409722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45954.26149409722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45954.26149409722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45954.26149409722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45954.26149409722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45954.26149409722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45954.26149409722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45954.26149409722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45954.26149409722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45954.26149409722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45954.26149409722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45954.26149409722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45954.26149409722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45954.26149409722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45954.26149409722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45954.26149409722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45954.26149409722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45954.26149409722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45954.26149409722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45954.26149409722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45954.26149409722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45954.26149409722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45954.26149409722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45954.26149409722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45954.26149409722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45954.26149409722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45954.26149409722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45954.26149409722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45954.26149409722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45954.26149409722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45954.26149409722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45954.26149409722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45954.26149409722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45954.26149409722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45954.26149409722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45954.26149409722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45954.26149409722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45954.26149409722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45954.26149409722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45954.26149409722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45954.26149409722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45954.26149409722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45954.26149409722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45954.26149409722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45954.26149409722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45954.26149409722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45954.26149409722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45954.26149409722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45954.26149409722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45954.26149409722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45954.26149409722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45954.26149409722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45954.26149409722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45954.26149409722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45954.26149409722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45954.26149409722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45954.26149409722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45954.26149409722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45954.26149409722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45954.26149409722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45954.26149409722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45954.26149409722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45954.26149409722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45954.26149409722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45954.26149409722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45954.26149409722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45954.26149409722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45954.26149409722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45954.26149409722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45954.26149409722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45954.26149409722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45954.26149409722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45954.26149409722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45954.26149409722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45954.26149409722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45954.26149409722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45954.26149409722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45954.26149409722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45954.26149409722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45954.26149409722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45954.26149409722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45954.26149409722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45954.26149409722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45954.26149409722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45954.26149409722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45954.26149409722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45954.26149409722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45954.26149409722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45954.26149409722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45954.26149409722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45954.26149409722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45954.26149409722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45954.26149409722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45954.26149409722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45954.26149409722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45954.26149409722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45954.26149409722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45954.26149409722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45954.26149409722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45954.26149409722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45954.26149409722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45954.26149409722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45954.26149409722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45954.26149409722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45954.26149409722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45954.26149409722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45954.26149409722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45954.26149409722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45954.26149409722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45954.26149409722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45954.26149409722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45954.26149409722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45954.26149409722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45954.26149409722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45954.26149409722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45954.26149409722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45954.26149409722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45954.26149409722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45954.26149409722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45954.26149409722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45954.26149409722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45954.26149409722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45954.26149409722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45954.26149409722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45954.26149409722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45954.26149409722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45954.26149409722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45954.26149409722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45954.26149409722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45954.26149409722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45954.26149409722</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45954.26149409722</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45954.26149409722</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45954.26149409722</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2025-10-24T03:18:32Z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