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85" documentId="120_S{2AC9BD13-BADA-5192-A53E-5A8FF88502F6}" xr6:coauthVersionLast="47" xr6:coauthVersionMax="47" xr10:uidLastSave="{D819ED7A-BE5C-4428-ACF4-1D922DFE9038}"/>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<sst xmlns="http://schemas.openxmlformats.org/spreadsheetml/2006/main" count="180276" uniqueCount="39120">
  <si>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</si>
  <si>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</si>
  <si>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</si>
  <si>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</si>
  <si>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</si>
  <si>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</si>
  <si>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</si>
  <si>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</si>
  <si>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</si>
  <si>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</si>
  <si>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</si>
  <si>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</si>
  <si>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</si>
  <si>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</si>
  <si>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</si>
  <si>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</si>
  <si>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</si>
  <si>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</si>
  <si>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</si>
  <si>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</si>
  <si>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</si>
  <si>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</si>
  <si>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</si>
  <si>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</si>
  <si>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</si>
  <si>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</si>
  <si>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</si>
  <si>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</si>
  <si>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</si>
  <si>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</si>
  <si>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</si>
  <si>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</si>
  <si>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</si>
  <si>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</si>
  <si>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</si>
  <si>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</si>
  <si>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</si>
  <si>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</si>
  <si>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</si>
  <si>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</si>
  <si>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</si>
  <si>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</si>
  <si>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</si>
  <si>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</si>
  <si>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</si>
  <si>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</si>
  <si>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</si>
  <si>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</si>
  <si>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</si>
  <si>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</si>
  <si>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</si>
  <si>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</si>
  <si>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</si>
  <si>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</si>
  <si>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</si>
  <si>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</si>
  <si>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</si>
  <si>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</si>
  <si>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</si>
  <si>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</si>
  <si>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</si>
  <si>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</si>
  <si>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</si>
  <si>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</si>
  <si>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</si>
  <si>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</si>
  <si>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</si>
  <si>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</si>
  <si>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</si>
  <si>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</si>
  <si>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</si>
  <si>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</si>
  <si>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</si>
  <si>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</si>
  <si>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</si>
  <si>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</si>
  <si>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</si>
  <si>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</si>
  <si>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</si>
  <si>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</si>
  <si>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</si>
  <si>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</si>
  <si>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</si>
  <si>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</si>
  <si>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</si>
  <si>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</si>
  <si>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</si>
  <si>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</si>
  <si>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</si>
  <si>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</si>
  <si>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</si>
  <si>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</si>
  <si>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</si>
  <si>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</si>
  <si>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</si>
  <si>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</si>
  <si>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</si>
  <si>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</si>
  <si>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</si>
  <si>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</si>
  <si>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</si>
  <si>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</si>
  <si>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</si>
  <si>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</si>
  <si>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</si>
  <si>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</si>
  <si>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</si>
  <si>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</si>
  <si>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</si>
  <si>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</si>
  <si>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</si>
  <si>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</si>
  <si>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</si>
  <si>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</si>
  <si>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</si>
  <si>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</si>
  <si>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</si>
  <si>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</si>
  <si>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</si>
  <si>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</si>
  <si>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</si>
  <si>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</si>
  <si>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</si>
  <si>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</si>
  <si>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</si>
  <si>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</si>
  <si>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</si>
  <si>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</si>
  <si>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</si>
  <si>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</si>
  <si>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</si>
  <si>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</si>
  <si>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</si>
  <si>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</si>
  <si>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</si>
  <si>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</si>
  <si>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</si>
  <si>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</si>
  <si>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</si>
  <si>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</si>
  <si>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</si>
  <si>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</si>
  <si>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</si>
  <si>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</si>
  <si>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</si>
  <si>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</si>
  <si>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</si>
  <si>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</si>
  <si>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</si>
  <si>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</si>
  <si>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</si>
  <si>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</si>
  <si>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</si>
  <si>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</si>
  <si>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</si>
  <si>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</si>
  <si>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</si>
  <si>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</si>
  <si>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</si>
  <si>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</si>
  <si>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</si>
  <si>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</si>
  <si>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</si>
  <si>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</si>
  <si>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</si>
  <si>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</si>
  <si>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</si>
  <si>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</si>
  <si>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</si>
  <si>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</si>
  <si>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</si>
  <si>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</si>
  <si>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</si>
  <si>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</si>
  <si>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</si>
  <si>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</si>
  <si>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</si>
  <si>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</si>
  <si>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</si>
  <si>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</si>
  <si>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</si>
  <si>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</si>
  <si>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</si>
  <si>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</si>
  <si>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</si>
  <si>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</si>
  <si>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</si>
  <si>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</si>
  <si>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</si>
  <si>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</si>
  <si>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</si>
  <si>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</si>
  <si>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</si>
  <si>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</si>
  <si>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</si>
  <si>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</si>
  <si>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</si>
  <si>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</si>
  <si>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</si>
  <si>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</si>
  <si>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</si>
  <si>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</si>
  <si>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</si>
  <si>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</si>
  <si>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</si>
  <si>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</si>
  <si>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</si>
  <si>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</si>
  <si>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</si>
  <si>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</si>
  <si>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</si>
  <si>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</si>
  <si>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</si>
  <si>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</si>
  <si>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</si>
  <si>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</si>
  <si>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</si>
  <si>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</si>
  <si>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</si>
  <si>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</si>
  <si>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</si>
  <si>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</si>
  <si>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</si>
  <si>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</si>
  <si>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</si>
  <si>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</si>
  <si>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</si>
  <si>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</si>
  <si>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</si>
  <si>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</si>
  <si>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</si>
  <si>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</si>
  <si>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</si>
  <si>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</si>
  <si>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</si>
  <si>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</si>
  <si>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</si>
  <si>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</si>
  <si>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</si>
  <si>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</si>
  <si>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</si>
  <si>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</si>
  <si>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</si>
  <si>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</si>
  <si>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</si>
  <si>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</si>
  <si>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</si>
  <si>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</si>
  <si>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</si>
  <si>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</si>
  <si>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</si>
  <si>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</si>
  <si>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</si>
  <si>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</si>
  <si>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</si>
  <si>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</si>
  <si>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</si>
  <si>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</si>
  <si>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</si>
  <si>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</si>
  <si>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</si>
  <si>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</si>
  <si>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</si>
  <si>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</si>
  <si>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</si>
  <si>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</si>
  <si>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</si>
  <si>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</si>
  <si>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</si>
  <si>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</si>
  <si>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</si>
  <si>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</si>
  <si>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</si>
  <si>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</si>
  <si>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</si>
  <si>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</si>
  <si>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</si>
  <si>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</si>
  <si>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</si>
  <si>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</si>
  <si>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</si>
  <si>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</si>
  <si>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</si>
  <si>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</si>
  <si>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</si>
  <si>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</si>
  <si>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</si>
  <si>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</si>
  <si>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</si>
  <si>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</si>
  <si>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</si>
  <si>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</si>
  <si>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</si>
  <si>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</si>
  <si>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</si>
  <si>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</si>
  <si>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</si>
  <si>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</si>
  <si>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</si>
  <si>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</si>
  <si>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</si>
  <si>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</si>
  <si>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</si>
  <si>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</si>
  <si>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</si>
  <si>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</si>
  <si>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</si>
  <si>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</si>
  <si>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</si>
  <si>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</si>
  <si>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</si>
  <si>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</si>
  <si>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</si>
  <si>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</si>
  <si>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</si>
  <si>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</si>
  <si>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</si>
  <si>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</si>
  <si>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</si>
  <si>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</si>
  <si>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</si>
  <si>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</si>
  <si>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</si>
  <si>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</si>
  <si>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</si>
  <si>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</si>
  <si>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</si>
  <si>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</si>
  <si>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</si>
  <si>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</si>
  <si>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</si>
  <si>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</si>
  <si>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</si>
  <si>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</si>
  <si>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</si>
  <si>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</si>
  <si>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</si>
  <si>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</si>
  <si>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</si>
  <si>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</si>
  <si>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</si>
  <si>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</si>
  <si>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</si>
  <si>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</si>
  <si>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</si>
  <si>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</si>
  <si>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</si>
  <si>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</si>
  <si>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</si>
  <si>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</si>
  <si>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</si>
  <si>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</si>
  <si>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</si>
  <si>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</si>
  <si>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</si>
  <si>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</si>
  <si>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</si>
  <si>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</si>
  <si>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</si>
  <si>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</si>
  <si>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</si>
  <si>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</si>
  <si>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</si>
  <si>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</si>
  <si>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</si>
  <si>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</si>
  <si>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</si>
  <si>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</si>
  <si>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</si>
  <si>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</si>
  <si>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</si>
  <si>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</si>
  <si>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</si>
  <si>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</si>
  <si>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</si>
  <si>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</si>
  <si>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</si>
  <si>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</si>
  <si>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</si>
  <si>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</si>
  <si>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</si>
  <si>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</si>
  <si>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</si>
  <si>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</si>
  <si>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</si>
  <si>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</si>
  <si>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</si>
  <si>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</si>
  <si>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</si>
  <si>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</si>
  <si>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</si>
  <si>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</si>
  <si>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</si>
  <si>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</si>
  <si>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</si>
  <si>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</si>
  <si>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</si>
  <si>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</si>
  <si>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</si>
  <si>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</si>
  <si>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</si>
  <si>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</si>
  <si>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</si>
  <si>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</si>
  <si>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</si>
  <si>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</si>
  <si>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</si>
  <si>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</si>
  <si>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</si>
  <si>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</si>
  <si>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</si>
  <si>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</si>
  <si>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</si>
  <si>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</si>
  <si>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</si>
  <si>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</si>
  <si>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</si>
  <si>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</si>
  <si>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</si>
  <si>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</si>
  <si>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</si>
  <si>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</si>
  <si>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</si>
  <si>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</si>
  <si>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</si>
  <si>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</si>
  <si>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</si>
  <si>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</si>
  <si>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</si>
  <si>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</si>
  <si>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</si>
  <si>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</si>
  <si>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</si>
  <si>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</si>
  <si>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</si>
  <si>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</si>
  <si>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</si>
  <si>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</si>
  <si>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</si>
  <si>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</si>
  <si>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</si>
  <si>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</si>
  <si>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</si>
  <si>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</si>
  <si>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</si>
  <si>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</si>
  <si>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</si>
  <si>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</si>
  <si>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</si>
  <si>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</si>
  <si>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</si>
  <si>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</si>
  <si>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</si>
  <si>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</si>
  <si>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</si>
  <si>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</si>
  <si>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</si>
  <si>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</si>
  <si>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</si>
  <si>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</si>
  <si>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</si>
  <si>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</si>
  <si>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</si>
  <si>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</si>
  <si>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</si>
  <si>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</si>
  <si>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</si>
  <si>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</si>
  <si>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</si>
  <si>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</si>
  <si>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</si>
  <si>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</si>
  <si>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</si>
  <si>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</si>
  <si>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</si>
  <si>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</si>
  <si>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</si>
  <si>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</si>
  <si>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</si>
  <si>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</si>
  <si>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</si>
  <si>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</si>
  <si>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</si>
  <si>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</si>
  <si>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</si>
  <si>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</si>
  <si>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</si>
  <si>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</si>
  <si>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</si>
  <si>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</si>
  <si>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</si>
  <si>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</si>
  <si>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</si>
  <si>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</si>
  <si>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</si>
  <si>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</si>
  <si>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</si>
  <si>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</si>
  <si>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</si>
  <si>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</si>
  <si>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</si>
  <si>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</si>
  <si>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</si>
  <si>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</si>
  <si>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</si>
  <si>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</si>
  <si>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</si>
  <si>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</si>
  <si>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</si>
  <si>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</si>
  <si>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</si>
  <si>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</si>
  <si>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</si>
  <si>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</si>
  <si>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</si>
  <si>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</si>
  <si>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</si>
  <si>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</si>
  <si>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</si>
  <si>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</si>
  <si>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</si>
  <si>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</si>
  <si>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</si>
  <si>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</si>
  <si>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</si>
  <si>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</si>
  <si>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</si>
  <si>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</si>
  <si>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</si>
  <si>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</si>
  <si>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</si>
  <si>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</si>
  <si>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</si>
  <si>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</si>
  <si>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</si>
  <si>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</si>
  <si>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</si>
  <si>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</si>
  <si>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</si>
  <si>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</si>
  <si>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</si>
  <si>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</si>
  <si>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</si>
  <si>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</si>
  <si>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</si>
  <si>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</si>
  <si>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</si>
  <si>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</si>
  <si>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</si>
  <si>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</si>
  <si>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</si>
  <si>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</si>
  <si>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</si>
  <si>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</si>
  <si>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</si>
  <si>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</si>
  <si>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</si>
  <si>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</si>
  <si>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</si>
  <si>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</si>
  <si>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</si>
  <si>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</si>
  <si>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</si>
  <si>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</si>
  <si>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</si>
  <si>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</si>
  <si>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</si>
  <si>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</si>
  <si>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</si>
  <si>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</si>
  <si>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</si>
  <si>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</si>
  <si>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</si>
  <si>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</si>
  <si>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</si>
  <si>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</si>
  <si>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</si>
  <si>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</si>
  <si>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</si>
  <si>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</si>
  <si>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</si>
  <si>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</si>
  <si>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</si>
  <si>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</si>
  <si>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</si>
  <si>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</si>
  <si>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</si>
  <si>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</si>
  <si>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</si>
  <si>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</si>
  <si>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</si>
  <si>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</si>
  <si>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</si>
  <si>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</si>
  <si>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</si>
  <si>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</si>
  <si>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</si>
  <si>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</si>
  <si>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</si>
  <si>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</si>
  <si>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</si>
  <si>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</si>
  <si>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</si>
  <si>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</si>
  <si>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</si>
  <si>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</si>
  <si>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</si>
  <si>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</si>
  <si>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</si>
  <si>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</si>
  <si>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</si>
  <si>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</si>
  <si>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</si>
  <si>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</si>
  <si>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</si>
  <si>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</si>
  <si>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</si>
  <si>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</si>
  <si>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</si>
  <si>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</si>
  <si>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</si>
  <si>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</si>
  <si>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</si>
  <si>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</si>
  <si>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</si>
  <si>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</si>
  <si>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</si>
  <si>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</si>
  <si>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</si>
  <si>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</si>
  <si>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</si>
  <si>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</si>
  <si>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</si>
  <si>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</si>
  <si>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</si>
  <si>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</si>
  <si>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</si>
  <si>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</si>
  <si>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</si>
  <si>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</si>
  <si>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</si>
  <si>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</si>
  <si>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</si>
  <si>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</si>
  <si>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</si>
  <si>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</si>
  <si>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</si>
  <si>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</si>
  <si>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</si>
  <si>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</si>
  <si>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</si>
  <si>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</si>
  <si>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</si>
  <si>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</si>
  <si>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</si>
  <si>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</si>
  <si>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</si>
  <si>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</si>
  <si>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</si>
  <si>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</si>
  <si>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</si>
  <si>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</si>
  <si>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</si>
  <si>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</si>
  <si>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</si>
  <si>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</si>
  <si>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</si>
  <si>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</si>
  <si>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</si>
  <si>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</si>
  <si>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</si>
  <si>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</si>
  <si>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</si>
  <si>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</si>
  <si>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</si>
  <si>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</si>
  <si>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</si>
  <si>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</si>
  <si>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</si>
  <si>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</si>
  <si>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</si>
  <si>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</si>
  <si>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</si>
  <si>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</si>
  <si>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</si>
  <si>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</si>
  <si>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</si>
  <si>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</si>
  <si>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</si>
  <si>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</si>
  <si>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</si>
  <si>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</si>
  <si>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</si>
  <si>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</si>
  <si>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</si>
  <si>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</si>
  <si>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</si>
  <si>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</si>
  <si>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</si>
  <si>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</si>
  <si>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</si>
  <si>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</si>
  <si>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</si>
  <si>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</si>
  <si>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</si>
  <si>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</si>
  <si>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</si>
  <si>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</si>
  <si>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</si>
  <si>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</si>
  <si>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</si>
  <si>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</si>
  <si>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</si>
  <si>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</si>
  <si>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</si>
  <si>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</si>
  <si>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</si>
  <si>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</si>
  <si>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</si>
  <si>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</si>
  <si>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</si>
  <si>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</si>
  <si>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</si>
  <si>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</si>
  <si>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</si>
  <si>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</si>
  <si>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</si>
  <si>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</si>
  <si>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</si>
  <si>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</si>
  <si>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</si>
  <si>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</si>
  <si>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</si>
  <si>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</si>
  <si>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</si>
  <si>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</si>
  <si>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</si>
  <si>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</si>
  <si>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</si>
  <si>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</si>
  <si>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</si>
  <si>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</si>
  <si>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</si>
  <si>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</si>
  <si>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</si>
  <si>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</si>
  <si>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</si>
  <si>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</si>
  <si>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</si>
  <si>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</si>
  <si>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</si>
  <si>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</si>
  <si>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</si>
  <si>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</si>
  <si>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</si>
  <si>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</si>
  <si>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</si>
  <si>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</si>
  <si>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</si>
  <si>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</si>
  <si>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</si>
  <si>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</si>
  <si>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</si>
  <si>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</si>
  <si>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</si>
  <si>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</si>
  <si>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</si>
  <si>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</si>
  <si>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</si>
  <si>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</si>
  <si>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</si>
  <si>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</si>
  <si>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</si>
  <si>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</si>
  <si>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</si>
  <si>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</si>
  <si>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</si>
  <si>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</si>
  <si>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</si>
  <si>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</si>
  <si>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</si>
  <si>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</si>
  <si>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</si>
  <si>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</si>
  <si>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</si>
  <si>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</si>
  <si>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</si>
  <si>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</si>
  <si>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</si>
  <si>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</si>
  <si>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</si>
  <si>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</si>
  <si>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</si>
  <si>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</si>
  <si>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</si>
  <si>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</si>
  <si>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</si>
  <si>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</si>
  <si>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</si>
  <si>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</si>
  <si>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</si>
  <si>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</si>
  <si>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</si>
  <si>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</si>
  <si>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</si>
  <si>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</si>
  <si>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</si>
  <si>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</si>
  <si>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</si>
  <si>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</si>
  <si>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</si>
  <si>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</si>
  <si>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</si>
  <si>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</si>
  <si>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</si>
  <si>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</si>
  <si>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</si>
  <si>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</si>
  <si>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</si>
  <si>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</si>
  <si>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</si>
  <si>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</si>
  <si>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</si>
  <si>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</si>
  <si>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</si>
  <si>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</si>
  <si>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</si>
  <si>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</si>
  <si>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</si>
  <si>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</si>
  <si>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</si>
  <si>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</si>
  <si>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</si>
  <si>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</si>
  <si>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</si>
  <si>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</si>
  <si>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</si>
  <si>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</si>
  <si>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</si>
  <si>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</si>
  <si>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</si>
  <si>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</si>
  <si>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</si>
  <si>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</si>
  <si>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</si>
  <si>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</si>
  <si>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</si>
  <si>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</si>
  <si>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</si>
  <si>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</si>
  <si>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</si>
  <si>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</si>
  <si>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</si>
  <si>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</si>
  <si>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</si>
  <si>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</si>
  <si>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</si>
  <si>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</si>
  <si>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</si>
  <si>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</si>
  <si>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</si>
  <si>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</si>
  <si>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</si>
  <si>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</si>
  <si>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</si>
  <si>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</si>
  <si>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</si>
  <si>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</si>
  <si>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</si>
  <si>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</si>
  <si>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</si>
  <si>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</si>
  <si>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</si>
  <si>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</si>
  <si>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</si>
  <si>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</si>
  <si>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</si>
  <si>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</si>
  <si>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</si>
  <si>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</si>
  <si>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</si>
  <si>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</si>
  <si>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</si>
  <si>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</si>
  <si>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</si>
  <si>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</si>
  <si>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</si>
  <si>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</si>
  <si>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</si>
  <si>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</si>
  <si>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</si>
  <si>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</si>
  <si>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</si>
  <si>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</si>
  <si>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</si>
  <si>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</si>
  <si>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</si>
  <si>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</si>
  <si>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</si>
  <si>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</si>
  <si>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</si>
  <si>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</si>
  <si>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</si>
  <si>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</si>
  <si>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</si>
  <si>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</si>
  <si>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</si>
  <si>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</si>
  <si>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</si>
  <si>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</si>
  <si>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</si>
  <si>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</si>
  <si>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</si>
  <si>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</si>
  <si>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</si>
  <si>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</si>
  <si>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</si>
  <si>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</si>
  <si>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</si>
  <si>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</si>
  <si>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</si>
  <si>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</si>
  <si>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</si>
  <si>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</si>
  <si>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</si>
  <si>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</si>
  <si>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</si>
  <si>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</si>
  <si>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</si>
  <si>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</si>
  <si>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</si>
  <si>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</si>
  <si>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</si>
  <si>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</si>
  <si>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</si>
  <si>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</si>
  <si>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</si>
  <si>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</si>
  <si>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</si>
  <si>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</si>
  <si>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</si>
  <si>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</si>
  <si>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</si>
  <si>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</si>
  <si>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</si>
  <si>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</si>
  <si>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</si>
  <si>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</si>
  <si>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</si>
  <si>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</si>
  <si>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</si>
  <si>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</si>
  <si>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</si>
  <si>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</si>
  <si>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</si>
  <si>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</si>
  <si>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</si>
  <si>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</si>
  <si>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</si>
  <si>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</si>
  <si>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</si>
  <si>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</si>
  <si>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</si>
  <si>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</si>
  <si>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</si>
  <si>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</si>
  <si>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</si>
  <si>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</si>
  <si>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</si>
  <si>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</si>
  <si>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</si>
  <si>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</si>
  <si>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</si>
  <si>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</si>
  <si>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</si>
  <si>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</si>
  <si>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</si>
  <si>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</si>
  <si>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</si>
  <si>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</si>
  <si>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</si>
  <si>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</si>
  <si>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</si>
  <si>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</si>
  <si>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</si>
  <si>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</si>
  <si>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</si>
  <si>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</si>
  <si>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</si>
  <si>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</si>
  <si>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</si>
  <si>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</si>
  <si>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</si>
  <si>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</si>
  <si>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</si>
  <si>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</si>
  <si>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</si>
  <si>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</si>
  <si>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</si>
  <si>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</si>
  <si>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</si>
  <si>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</si>
  <si>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</si>
  <si>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</si>
  <si>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</si>
  <si>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</si>
  <si>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</si>
  <si>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</si>
  <si>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</si>
  <si>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</si>
  <si>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</si>
  <si>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</si>
  <si>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</si>
  <si>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</si>
  <si>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</si>
  <si>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</si>
  <si>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</si>
  <si>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</si>
  <si>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</si>
  <si>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</si>
  <si>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</si>
  <si>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</si>
  <si>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</si>
  <si>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</si>
  <si>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</si>
  <si>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</si>
  <si>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</si>
  <si>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</si>
  <si>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</si>
  <si>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</si>
  <si>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</si>
  <si>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</si>
  <si>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</si>
  <si>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</si>
  <si>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</si>
  <si>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</si>
  <si>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</si>
  <si>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</si>
  <si>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</si>
  <si>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</si>
  <si>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</si>
  <si>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</si>
  <si>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</si>
  <si>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</si>
  <si>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</si>
  <si>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</si>
  <si>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</si>
  <si>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</si>
  <si>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</si>
  <si>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</si>
  <si>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</si>
  <si>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</si>
  <si>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</si>
  <si>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</si>
  <si>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</si>
  <si>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</si>
  <si>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</si>
  <si>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</si>
  <si>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</si>
  <si>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</si>
  <si>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</si>
  <si>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</si>
  <si>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</si>
  <si>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</si>
  <si>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</si>
  <si>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</si>
  <si>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</si>
  <si>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</si>
  <si>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</si>
  <si>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</si>
  <si>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</si>
  <si>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</si>
  <si>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</si>
  <si>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</si>
  <si>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</si>
  <si>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</si>
  <si>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</si>
  <si>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</si>
  <si>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</si>
  <si>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</si>
  <si>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</si>
  <si>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</si>
  <si>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</si>
  <si>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</si>
  <si>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</si>
  <si>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</si>
  <si>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</si>
  <si>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</si>
  <si>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</si>
  <si>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</si>
  <si>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</si>
  <si>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</si>
  <si>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</si>
  <si>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</si>
  <si>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</si>
  <si>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</si>
  <si>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</si>
  <si>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</si>
  <si>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</si>
  <si>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</si>
  <si>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</si>
  <si>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</si>
  <si>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</si>
  <si>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</si>
  <si>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</si>
  <si>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</si>
  <si>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</si>
  <si>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</si>
  <si>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</si>
  <si>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</si>
  <si>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</si>
  <si>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</si>
  <si>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</si>
  <si>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</si>
  <si>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</si>
  <si>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</si>
  <si>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</si>
  <si>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</si>
  <si>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</si>
  <si>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</si>
  <si>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</si>
  <si>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</si>
  <si>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</si>
  <si>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</si>
  <si>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</si>
  <si>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</si>
  <si>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</si>
  <si>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</si>
  <si>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</si>
  <si>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</si>
  <si>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</si>
  <si>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</si>
  <si>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</si>
  <si>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</si>
  <si>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</si>
  <si>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</si>
  <si>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</si>
  <si>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</si>
  <si>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</si>
  <si>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</si>
  <si>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</si>
  <si>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</si>
  <si>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</si>
  <si>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</si>
  <si>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</si>
  <si>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</si>
  <si>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</si>
  <si>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</si>
  <si>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</si>
  <si>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</si>
  <si>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</si>
  <si>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</si>
  <si>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</si>
  <si>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</si>
  <si>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</si>
  <si>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</si>
  <si>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</si>
  <si>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</si>
  <si>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</si>
  <si>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</si>
  <si>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</si>
  <si>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</si>
  <si>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</si>
  <si>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</si>
  <si>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</si>
  <si>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</si>
  <si>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</si>
  <si>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</si>
  <si>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</si>
  <si>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</si>
  <si>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</si>
  <si>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</si>
  <si>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</si>
  <si>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</si>
  <si>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</si>
  <si>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</si>
  <si>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</si>
  <si>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</si>
  <si>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</si>
  <si>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</si>
  <si>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</si>
  <si>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</si>
  <si>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</si>
  <si>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</si>
  <si>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</si>
  <si>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</si>
  <si>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</si>
  <si>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</si>
  <si>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</si>
  <si>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</si>
  <si>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</si>
  <si>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</si>
  <si>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</si>
  <si>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</si>
  <si>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</si>
  <si>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</si>
  <si>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</si>
  <si>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</si>
  <si>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</si>
  <si>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</si>
  <si>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</si>
  <si>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</si>
  <si>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</si>
  <si>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</si>
  <si>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</si>
  <si>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</si>
  <si>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</si>
  <si>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</si>
  <si>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</si>
  <si>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</si>
  <si>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</si>
  <si>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</si>
  <si>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</si>
  <si>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</si>
  <si>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</si>
  <si>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</si>
  <si>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</si>
  <si>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</si>
  <si>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</si>
  <si>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</si>
  <si>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</si>
  <si>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</si>
  <si>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</si>
  <si>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</si>
  <si>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</si>
  <si>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</si>
  <si>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</si>
  <si>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</si>
  <si>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</si>
  <si>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</si>
  <si>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</si>
  <si>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</si>
  <si>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</si>
  <si>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</si>
  <si>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</si>
  <si>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</si>
  <si>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</si>
  <si>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</si>
  <si>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</si>
  <si>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</si>
  <si>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</si>
  <si>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</si>
  <si>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</si>
  <si>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</si>
  <si>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</si>
  <si>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</si>
  <si>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</si>
  <si>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</si>
  <si>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</si>
  <si>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</si>
  <si>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</si>
  <si>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</si>
  <si>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</si>
  <si>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</si>
  <si>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</si>
  <si>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</si>
  <si>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</si>
  <si>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</si>
  <si>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</si>
  <si>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</si>
  <si>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</si>
  <si>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</si>
  <si>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</si>
  <si>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</si>
  <si>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</si>
  <si>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</si>
  <si>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</si>
  <si>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</si>
  <si>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</si>
  <si>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</si>
  <si>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</si>
  <si>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</si>
  <si>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</si>
  <si>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</si>
  <si>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</si>
  <si>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</si>
  <si>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</si>
  <si>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</si>
  <si>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</si>
  <si>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</si>
  <si>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</si>
  <si>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</si>
  <si>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</si>
  <si>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</si>
  <si>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</si>
  <si>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</si>
  <si>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</si>
  <si>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</si>
  <si>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</si>
  <si>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</si>
  <si>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</si>
  <si>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</si>
  <si>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</si>
  <si>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</si>
  <si>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</si>
  <si>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</si>
  <si>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</si>
  <si>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</si>
  <si>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</si>
  <si>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</si>
  <si>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</si>
  <si>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</si>
  <si>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</si>
  <si>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</si>
  <si>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</si>
  <si>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</si>
  <si>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</si>
  <si>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</si>
  <si>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</si>
  <si>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</si>
  <si>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</si>
  <si>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</si>
  <si>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</si>
  <si>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</si>
  <si>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</si>
  <si>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</si>
  <si>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</si>
  <si>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</si>
  <si>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</si>
  <si>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</si>
  <si>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</si>
  <si>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</si>
  <si>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</si>
  <si>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</si>
  <si>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</si>
  <si>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</si>
  <si>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</si>
  <si>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</si>
  <si>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</si>
  <si>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</si>
  <si>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</si>
  <si>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</si>
  <si>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</si>
  <si>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</si>
  <si>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</si>
  <si>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</si>
  <si>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</si>
  <si>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</si>
  <si>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</si>
  <si>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</si>
  <si>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</si>
  <si>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</si>
  <si>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</si>
  <si>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</si>
  <si>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</si>
  <si>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</si>
  <si>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</si>
  <si>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</si>
  <si>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</si>
  <si>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</si>
  <si>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</si>
  <si>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</si>
  <si>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</si>
  <si>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</si>
  <si>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</si>
  <si>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</si>
  <si>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</si>
  <si>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</si>
  <si>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</si>
  <si>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</si>
  <si>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</si>
  <si>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</si>
  <si>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</si>
  <si>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</si>
  <si>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</si>
  <si>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</si>
  <si>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</si>
  <si>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</si>
  <si>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</si>
  <si>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</si>
  <si>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</si>
  <si>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</si>
  <si>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</si>
  <si>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</si>
  <si>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</si>
  <si>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</si>
  <si>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</si>
  <si>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</si>
  <si>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</si>
  <si>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</si>
  <si>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</si>
  <si>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</si>
  <si>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</si>
  <si>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</si>
  <si>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</si>
  <si>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</si>
  <si>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</si>
  <si>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</si>
  <si>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</si>
  <si>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</si>
  <si>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</si>
  <si>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</si>
  <si>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</si>
  <si>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</si>
  <si>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</si>
  <si>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</si>
  <si>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</si>
  <si>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</si>
  <si>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</si>
  <si>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</si>
  <si>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</si>
  <si>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</si>
  <si>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</si>
  <si>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</si>
  <si>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</si>
  <si>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</si>
  <si>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</si>
  <si>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</si>
  <si>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</si>
  <si>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</si>
  <si>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</si>
  <si>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</si>
  <si>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</si>
  <si>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</si>
  <si>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</si>
  <si>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</si>
  <si>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</si>
  <si>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</si>
  <si>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</si>
  <si>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</si>
  <si>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</si>
  <si>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</si>
  <si>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</si>
  <si>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</si>
  <si>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</si>
  <si>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</si>
  <si>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</si>
  <si>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</si>
  <si>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</si>
  <si>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</si>
  <si>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</si>
  <si>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</si>
  <si>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</si>
  <si>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</si>
  <si>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</si>
  <si>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</si>
  <si>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</si>
  <si>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</si>
  <si>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</si>
  <si>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</si>
  <si>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</si>
  <si>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</si>
  <si>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</si>
  <si>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</si>
  <si>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</si>
  <si>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</si>
  <si>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</si>
  <si>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</si>
  <si>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</si>
  <si>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</si>
  <si>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</si>
  <si>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</si>
  <si>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</si>
  <si>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</si>
  <si>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</si>
  <si>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</si>
  <si>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</si>
  <si>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</si>
  <si>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</si>
  <si>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</si>
  <si>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</si>
  <si>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</si>
  <si>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</si>
  <si>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</si>
  <si>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</si>
  <si>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</si>
  <si>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</si>
  <si>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</si>
  <si>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</si>
  <si>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</si>
  <si>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</si>
  <si>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</si>
  <si>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</si>
  <si>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</si>
  <si>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</si>
  <si>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</si>
  <si>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</si>
  <si>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</si>
  <si>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</si>
  <si>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</si>
  <si>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</si>
  <si>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</si>
  <si>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</si>
  <si>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</si>
  <si>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</si>
  <si>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</si>
  <si>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</si>
  <si>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</si>
  <si>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</si>
  <si>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</si>
  <si>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</si>
  <si>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</si>
  <si>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</si>
  <si>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</si>
  <si>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</si>
  <si>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</si>
  <si>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</si>
  <si>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</si>
  <si>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</si>
  <si>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</si>
  <si>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</si>
  <si>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</si>
  <si>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</si>
  <si>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</si>
  <si>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</si>
  <si>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</si>
  <si>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</si>
  <si>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</si>
  <si>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</si>
  <si>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</si>
  <si>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</si>
  <si>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</si>
  <si>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</si>
  <si>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</si>
  <si>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</si>
  <si>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</si>
  <si>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</si>
  <si>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</si>
  <si>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</si>
  <si>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</si>
  <si>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</si>
  <si>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</si>
  <si>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</si>
  <si>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</si>
  <si>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</si>
  <si>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</si>
  <si>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</si>
  <si>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</si>
  <si>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</si>
  <si>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</si>
  <si>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</si>
  <si>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</si>
  <si>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</si>
  <si>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</si>
  <si>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</si>
  <si>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</si>
  <si>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</si>
  <si>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</si>
  <si>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</si>
  <si>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</si>
  <si>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</si>
  <si>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</si>
  <si>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</si>
  <si>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</si>
  <si>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</si>
  <si>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</si>
  <si>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</si>
  <si>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</si>
  <si>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</si>
  <si>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</si>
  <si>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</si>
  <si>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</si>
  <si>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</si>
  <si>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</si>
  <si>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</si>
  <si>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</si>
  <si>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</si>
  <si>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</si>
  <si>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</si>
  <si>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</si>
  <si>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</si>
  <si>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</si>
  <si>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</si>
  <si>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</si>
  <si>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</si>
  <si>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</si>
  <si>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</si>
  <si>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</si>
  <si>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</si>
  <si>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</si>
  <si>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</si>
  <si>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</si>
  <si>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</si>
  <si>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</si>
  <si>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</si>
  <si>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</si>
  <si>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</si>
  <si>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</si>
  <si>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</si>
  <si>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</si>
  <si>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</si>
  <si>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</si>
  <si>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</si>
  <si>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</si>
  <si>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</si>
  <si>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</si>
  <si>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</si>
  <si>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</si>
  <si>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</si>
  <si>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</si>
  <si>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</si>
  <si>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</si>
  <si>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</si>
  <si>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</si>
  <si>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</si>
  <si>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</si>
  <si>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</si>
  <si>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</si>
  <si>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</si>
  <si>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</si>
  <si>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</si>
  <si>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</si>
  <si>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</si>
  <si>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</si>
  <si>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</si>
  <si>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</si>
  <si>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</si>
  <si>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</si>
  <si>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</si>
  <si>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</si>
  <si>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</si>
  <si>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</si>
  <si>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</si>
  <si>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</si>
  <si>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</si>
  <si>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</si>
  <si>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</si>
  <si>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</si>
  <si>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</si>
  <si>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</si>
  <si>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</si>
  <si>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</si>
  <si>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</si>
  <si>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</si>
  <si>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</si>
  <si>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</si>
  <si>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</si>
  <si>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</si>
  <si>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</si>
  <si>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</si>
  <si>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</si>
  <si>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</si>
  <si>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</si>
  <si>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</si>
  <si>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</si>
  <si>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</si>
  <si>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</si>
  <si>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</si>
  <si>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</si>
  <si>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</si>
  <si>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</si>
  <si>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</si>
  <si>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</si>
  <si>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</si>
  <si>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</si>
  <si>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</si>
  <si>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</si>
  <si>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</si>
  <si>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</si>
  <si>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</si>
  <si>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</si>
  <si>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</si>
  <si>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</si>
  <si>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</si>
  <si>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</si>
  <si>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</si>
  <si>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</si>
  <si>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</si>
  <si>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</si>
  <si>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</si>
  <si>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</si>
  <si>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</si>
  <si>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</si>
  <si>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</si>
  <si>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</si>
  <si>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</si>
  <si>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</si>
  <si>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</si>
  <si>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</si>
  <si>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</si>
  <si>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</si>
  <si>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</si>
  <si>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</si>
  <si>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</si>
  <si>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</si>
  <si>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</si>
  <si>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</si>
  <si>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</si>
  <si>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</si>
  <si>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</si>
  <si>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</si>
  <si>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</si>
  <si>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</si>
  <si>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</si>
  <si>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</si>
  <si>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</si>
  <si>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</si>
  <si>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</si>
  <si>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</si>
  <si>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</si>
  <si>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</si>
  <si>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</si>
  <si>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</si>
  <si>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</si>
  <si>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</si>
  <si>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</si>
  <si>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</si>
  <si>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</si>
  <si>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</si>
  <si>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</si>
  <si>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</si>
  <si>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</si>
  <si>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</si>
  <si>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</si>
  <si>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</si>
  <si>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</si>
  <si>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</si>
  <si>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</si>
  <si>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</si>
  <si>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</si>
  <si>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</si>
  <si>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</si>
  <si>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</si>
  <si>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</si>
  <si>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</si>
  <si>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</si>
  <si>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</si>
  <si>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</si>
  <si>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</si>
  <si>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</si>
  <si>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</si>
  <si>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</si>
  <si>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</si>
  <si>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</si>
  <si>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</si>
  <si>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</si>
  <si>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</si>
  <si>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</si>
  <si>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</si>
  <si>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</si>
  <si>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</si>
  <si>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</si>
  <si>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</si>
  <si>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</si>
  <si>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</si>
  <si>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</si>
  <si>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</si>
  <si>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</si>
  <si>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</si>
  <si>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</si>
  <si>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</si>
  <si>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</si>
  <si>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</si>
  <si>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</si>
  <si>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</si>
  <si>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</si>
  <si>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</si>
  <si>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</si>
  <si>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</si>
  <si>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</si>
  <si>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</si>
  <si>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</si>
  <si>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</si>
  <si>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</si>
  <si>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</si>
  <si>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</si>
  <si>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</si>
  <si>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</si>
  <si>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</si>
  <si>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</si>
  <si>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</si>
  <si>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</si>
  <si>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</si>
  <si>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</si>
  <si>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</si>
  <si>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</si>
  <si>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</si>
  <si>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</si>
  <si>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</si>
  <si>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</si>
  <si>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</si>
  <si>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</si>
  <si>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</si>
  <si>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</si>
  <si>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</si>
  <si>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</si>
  <si>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</si>
  <si>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</si>
  <si>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</si>
  <si>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</si>
  <si>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</si>
  <si>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</si>
  <si>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</si>
  <si>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</si>
  <si>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</si>
  <si>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</si>
  <si>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</si>
  <si>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</si>
  <si>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</si>
  <si>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</si>
  <si>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</si>
  <si>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</si>
  <si>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</si>
  <si>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</si>
  <si>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</si>
  <si>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</si>
  <si>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</si>
  <si>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</si>
  <si>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</si>
  <si>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</si>
  <si>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</si>
  <si>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</si>
  <si>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</si>
  <si>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</si>
  <si>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</si>
  <si>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</si>
  <si>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</si>
  <si>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</si>
  <si>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</si>
  <si>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</si>
  <si>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</si>
  <si>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</si>
  <si>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</si>
  <si>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</si>
  <si>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</si>
  <si>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</si>
  <si>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</si>
  <si>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</si>
  <si>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</si>
  <si>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</si>
  <si>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</si>
  <si>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</si>
  <si>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</si>
  <si>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</si>
  <si>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</si>
  <si>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</si>
  <si>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</si>
  <si>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</si>
  <si>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</si>
  <si>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</si>
  <si>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</si>
  <si>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</si>
  <si>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</si>
  <si>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</si>
  <si>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</si>
  <si>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</si>
  <si>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</si>
  <si>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</si>
  <si>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</si>
  <si>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</si>
  <si>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</si>
  <si>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</si>
  <si>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</si>
  <si>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</si>
  <si>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</si>
  <si>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</si>
  <si>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</si>
  <si>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</si>
  <si>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</si>
  <si>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</si>
  <si>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</si>
  <si>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</si>
  <si>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</si>
  <si>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</si>
  <si>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</si>
  <si>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</si>
  <si>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</si>
  <si>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</si>
  <si>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</si>
  <si>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</si>
  <si>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</si>
  <si>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</si>
  <si>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</si>
  <si>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</si>
  <si>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</si>
  <si>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</si>
  <si>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</si>
  <si>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</si>
  <si>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</si>
  <si>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</si>
  <si>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</si>
  <si>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</si>
  <si>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</si>
  <si>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</si>
  <si>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</si>
  <si>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</si>
  <si>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</si>
  <si>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</si>
  <si>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</si>
  <si>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</si>
  <si>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</si>
  <si>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</si>
  <si>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</si>
  <si>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</si>
  <si>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</si>
  <si>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</si>
  <si>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</si>
  <si>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</si>
  <si>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</si>
  <si>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</si>
  <si>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</si>
  <si>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</si>
  <si>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</si>
  <si>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</si>
  <si>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</si>
  <si>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</si>
  <si>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</si>
  <si>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</si>
  <si>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</si>
  <si>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</si>
  <si>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</si>
  <si>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</si>
  <si>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</si>
  <si>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</si>
  <si>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</si>
  <si>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</si>
  <si>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</si>
  <si>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</si>
  <si>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</si>
  <si>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</si>
  <si>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</si>
  <si>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</si>
  <si>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</si>
  <si>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</si>
  <si>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</si>
  <si>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</si>
  <si>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</si>
  <si>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</si>
  <si>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</si>
  <si>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</si>
  <si>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</si>
  <si>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</si>
  <si>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</si>
  <si>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</si>
  <si>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</si>
  <si>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</si>
  <si>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</si>
  <si>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</si>
  <si>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</si>
  <si>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</si>
  <si>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</si>
  <si>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</si>
  <si>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</si>
  <si>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</si>
  <si>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</si>
  <si>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</si>
  <si>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</si>
  <si>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</si>
  <si>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</si>
  <si>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</si>
  <si>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</si>
  <si>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</si>
  <si>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</si>
  <si>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</si>
  <si>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</si>
  <si>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</si>
  <si>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</si>
  <si>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</si>
  <si>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</si>
  <si>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</si>
  <si>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</si>
  <si>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</si>
  <si>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</si>
  <si>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</si>
  <si>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</si>
  <si>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</si>
  <si>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</si>
  <si>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</si>
  <si>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</si>
  <si>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</si>
  <si>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</si>
  <si>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</si>
  <si>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</si>
  <si>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</si>
  <si>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</si>
  <si>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</si>
  <si>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</si>
  <si>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</si>
  <si>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</si>
  <si>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</si>
  <si>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</si>
  <si>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</si>
  <si>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</si>
  <si>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</si>
  <si>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</si>
  <si>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</si>
  <si>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</si>
  <si>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</si>
  <si>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</si>
  <si>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</si>
  <si>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</si>
  <si>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</si>
  <si>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</si>
  <si>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</si>
  <si>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</si>
  <si>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</si>
  <si>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</si>
  <si>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</si>
  <si>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</si>
  <si>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</si>
  <si>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</si>
  <si>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</si>
  <si>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</si>
  <si>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</si>
  <si>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</si>
  <si>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</si>
  <si>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</si>
  <si>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</si>
  <si>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</si>
  <si>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</si>
  <si>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</si>
  <si>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</si>
  <si>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</si>
  <si>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</si>
  <si>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</si>
  <si>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</si>
  <si>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</si>
  <si>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</si>
  <si>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</si>
  <si>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</si>
  <si>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</si>
  <si>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</si>
  <si>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</si>
  <si>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</si>
  <si>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</si>
  <si>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</si>
  <si>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</si>
  <si>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</si>
  <si>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</si>
  <si>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</si>
  <si>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</si>
  <si>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</si>
  <si>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</si>
  <si>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</si>
  <si>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</si>
  <si>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</si>
  <si>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</si>
  <si>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</si>
  <si>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</si>
  <si>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</si>
  <si>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</si>
  <si>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</si>
  <si>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</si>
  <si>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</si>
  <si>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</si>
  <si>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</si>
  <si>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</si>
  <si>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</si>
  <si>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</si>
  <si>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</si>
  <si>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</si>
  <si>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</si>
  <si>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</si>
  <si>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</si>
  <si>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</si>
  <si>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</si>
  <si>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</si>
  <si>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</si>
  <si>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</si>
  <si>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</si>
  <si>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</si>
  <si>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</si>
  <si>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</si>
  <si>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</si>
  <si>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</si>
  <si>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</si>
  <si>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</si>
  <si>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</si>
  <si>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</si>
  <si>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</si>
  <si>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</si>
  <si>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</si>
  <si>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</si>
  <si>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</si>
  <si>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</si>
  <si>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</si>
  <si>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</si>
  <si>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</si>
  <si>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</si>
  <si>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</si>
  <si>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</si>
  <si>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</si>
  <si>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</si>
  <si>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</si>
  <si>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</si>
  <si>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</si>
  <si>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</si>
  <si>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</si>
  <si>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</si>
  <si>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</si>
  <si>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</si>
  <si>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</si>
  <si>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</si>
  <si>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</si>
  <si>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</si>
  <si>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</si>
  <si>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</si>
  <si>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</si>
  <si>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</si>
  <si>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</si>
  <si>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</si>
  <si>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</si>
  <si>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</si>
  <si>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</si>
  <si>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</si>
  <si>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</si>
  <si>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</si>
  <si>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</si>
  <si>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</si>
  <si>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</si>
  <si>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</si>
  <si>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</si>
  <si>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</si>
  <si>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</si>
  <si>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</si>
  <si>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</si>
  <si>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</si>
  <si>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</si>
  <si>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</si>
  <si>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</si>
  <si>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</si>
  <si>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</si>
  <si>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</si>
  <si>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</si>
  <si>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</si>
  <si>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</si>
  <si>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</si>
  <si>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</si>
  <si>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</si>
  <si>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</si>
  <si>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</si>
  <si>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</si>
  <si>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</si>
  <si>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</si>
  <si>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</si>
  <si>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</si>
  <si>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</si>
  <si>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</si>
  <si>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</si>
  <si>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</si>
  <si>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</si>
  <si>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</si>
  <si>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</si>
  <si>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</si>
  <si>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</si>
  <si>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</si>
  <si>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</si>
  <si>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</si>
  <si>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</si>
  <si>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</si>
  <si>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</si>
  <si>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</si>
  <si>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</si>
  <si>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</si>
  <si>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</si>
  <si>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</si>
  <si>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</si>
  <si>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</si>
  <si>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</si>
  <si>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</si>
  <si>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</si>
  <si>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</si>
  <si>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</si>
  <si>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</si>
  <si>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</si>
  <si>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</si>
  <si>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</si>
  <si>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</si>
  <si>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</si>
  <si>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</si>
  <si>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</si>
  <si>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</si>
  <si>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</si>
  <si>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</si>
  <si>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</si>
  <si>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</si>
  <si>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</si>
  <si>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</si>
  <si>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</si>
  <si>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</si>
  <si>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</si>
  <si>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</si>
  <si>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</si>
  <si>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</si>
  <si>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</si>
  <si>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</si>
  <si>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</si>
  <si>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</si>
  <si>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</si>
  <si>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</si>
  <si>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</si>
  <si>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</si>
  <si>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</si>
  <si>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</si>
  <si>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</si>
  <si>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</si>
  <si>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</si>
  <si>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</si>
  <si>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</si>
  <si>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</si>
  <si>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</si>
  <si>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</si>
  <si>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</si>
  <si>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</si>
  <si>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</si>
  <si>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</si>
  <si>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</si>
  <si>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</si>
  <si>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</si>
  <si>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</si>
  <si>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</si>
  <si>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</si>
  <si>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</si>
  <si>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</si>
  <si>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</si>
  <si>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</si>
  <si>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</si>
  <si>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</si>
  <si>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</si>
  <si>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</si>
  <si>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</si>
  <si>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</si>
  <si>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</si>
  <si>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</si>
  <si>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</si>
  <si>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</si>
  <si>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</si>
  <si>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</si>
  <si>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</si>
  <si>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</si>
  <si>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</si>
  <si>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</si>
  <si>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</si>
  <si>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</si>
  <si>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</si>
  <si>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</si>
  <si>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</si>
  <si>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</si>
  <si>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</si>
  <si>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</si>
  <si>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</si>
  <si>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</si>
  <si>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</si>
  <si>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</si>
  <si>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</si>
  <si>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</si>
  <si>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</si>
  <si>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</si>
  <si>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</si>
  <si>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</si>
  <si>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</si>
  <si>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</si>
  <si>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</si>
  <si>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</si>
  <si>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</si>
  <si>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</si>
  <si>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</si>
  <si>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</si>
  <si>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</si>
  <si>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</si>
  <si>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</si>
  <si>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</si>
  <si>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</si>
  <si>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</si>
  <si>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</si>
  <si>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</si>
  <si>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</si>
  <si>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</si>
  <si>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</si>
  <si>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</si>
  <si>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</si>
  <si>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</si>
  <si>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</si>
  <si>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</si>
  <si>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</si>
  <si>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</si>
  <si>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</si>
  <si>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</si>
  <si>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</si>
  <si>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</si>
  <si>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</si>
  <si>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</si>
  <si>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</si>
  <si>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</si>
  <si>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</si>
  <si>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</si>
  <si>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</si>
  <si>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</si>
  <si>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</si>
  <si>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</si>
  <si>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</si>
  <si>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</si>
  <si>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</si>
  <si>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</si>
  <si>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</si>
  <si>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</si>
  <si>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</si>
  <si>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</si>
  <si>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</si>
  <si>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</si>
  <si>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</si>
  <si>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</si>
  <si>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</si>
  <si>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</si>
  <si>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</si>
  <si>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</si>
  <si>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</si>
  <si>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</si>
  <si>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</si>
  <si>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</si>
  <si>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</si>
  <si>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</si>
  <si>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</si>
  <si>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</si>
  <si>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</si>
  <si>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</si>
  <si>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</si>
  <si>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</si>
  <si>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</si>
  <si>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</si>
  <si>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</si>
  <si>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</si>
  <si>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</si>
  <si>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</si>
  <si>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</si>
  <si>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</si>
  <si>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</si>
  <si>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</si>
  <si>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</si>
  <si>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</si>
  <si>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</si>
  <si>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</si>
  <si>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</si>
  <si>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</si>
  <si>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</si>
  <si>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</si>
  <si>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</si>
  <si>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</si>
  <si>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</si>
  <si>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</si>
  <si>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</si>
  <si>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</si>
  <si>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</si>
  <si>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</si>
  <si>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</si>
  <si>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</si>
  <si>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</si>
  <si>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</si>
  <si>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</si>
  <si>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</si>
  <si>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</si>
  <si>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</si>
  <si>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</si>
  <si>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</si>
  <si>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</si>
  <si>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</si>
  <si>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</si>
  <si>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</si>
  <si>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</si>
  <si>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</si>
  <si>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</si>
  <si>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</si>
  <si>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</si>
  <si>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</si>
  <si>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</si>
  <si>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</si>
  <si>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</si>
  <si>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</si>
  <si>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</si>
  <si>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</si>
  <si>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</si>
  <si>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</si>
  <si>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</si>
  <si>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</si>
  <si>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</si>
  <si>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</si>
  <si>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</si>
  <si>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</si>
  <si>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</si>
  <si>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</si>
  <si>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</si>
  <si>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</si>
  <si>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</si>
  <si>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</si>
  <si>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</si>
  <si>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</si>
  <si>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</si>
  <si>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</si>
  <si>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</si>
  <si>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</si>
  <si>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</si>
  <si>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</si>
  <si>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</si>
  <si>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</si>
  <si>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</si>
  <si>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</si>
  <si>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</si>
  <si>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</si>
  <si>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</si>
  <si>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</si>
  <si>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</si>
  <si>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</si>
  <si>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</si>
  <si>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</si>
  <si>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</si>
  <si>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</si>
  <si>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</si>
  <si>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</si>
  <si>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</si>
  <si>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</si>
  <si>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</si>
  <si>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</si>
  <si>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</si>
  <si>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</si>
  <si>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</si>
  <si>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</si>
  <si>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</si>
  <si>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</si>
  <si>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</si>
  <si>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</si>
  <si>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</si>
  <si>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</si>
  <si>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</si>
  <si>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</si>
  <si>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</si>
  <si>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</si>
  <si>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</si>
  <si>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</si>
  <si>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</si>
  <si>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</si>
  <si>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</si>
  <si>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</si>
  <si>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</si>
  <si>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</si>
  <si>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</si>
  <si>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</si>
  <si>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</si>
  <si>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</si>
  <si>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</si>
  <si>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</si>
  <si>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</si>
  <si>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</si>
  <si>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</si>
  <si>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</si>
  <si>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</si>
  <si>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</si>
  <si>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</si>
  <si>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</si>
  <si>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</si>
  <si>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</si>
  <si>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</si>
  <si>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</si>
  <si>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</si>
  <si>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</si>
  <si>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</si>
  <si>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</si>
  <si>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</si>
  <si>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</si>
  <si>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</si>
  <si>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</si>
  <si>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</si>
  <si>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</si>
  <si>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</si>
  <si>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</si>
  <si>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</si>
  <si>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</si>
  <si>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</si>
  <si>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</si>
  <si>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</si>
  <si>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</si>
  <si>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</si>
  <si>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</si>
  <si>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</si>
  <si>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</si>
  <si>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</si>
  <si>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</si>
  <si>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</si>
  <si>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</si>
  <si>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</si>
  <si>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</si>
  <si>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</si>
  <si>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</si>
  <si>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</si>
  <si>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</si>
  <si>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</si>
  <si>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</si>
  <si>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</si>
  <si>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</si>
  <si>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</si>
  <si>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</si>
  <si>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</si>
  <si>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</si>
  <si>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</si>
  <si>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</si>
  <si>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</si>
  <si>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</si>
  <si>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</si>
  <si>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</si>
  <si>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</si>
  <si>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</si>
  <si>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</si>
  <si>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</si>
  <si>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</si>
  <si>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</si>
  <si>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</si>
  <si>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</si>
  <si>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</si>
  <si>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</si>
  <si>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</si>
  <si>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</si>
  <si>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</si>
  <si>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</si>
  <si>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</si>
  <si>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</si>
  <si>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</si>
  <si>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</si>
  <si>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</si>
  <si>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</si>
  <si>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</si>
  <si>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</si>
  <si>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</si>
  <si>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</si>
  <si>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</si>
  <si>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</si>
  <si>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</si>
  <si>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</si>
  <si>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</si>
  <si>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</si>
  <si>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</si>
  <si>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</si>
  <si>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</si>
  <si>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</si>
  <si>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</si>
  <si>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</si>
  <si>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</si>
  <si>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</si>
  <si>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</si>
  <si>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</si>
  <si>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</si>
  <si>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</si>
  <si>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</si>
  <si>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</si>
  <si>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</si>
  <si>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</si>
  <si>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</si>
  <si>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</si>
  <si>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</si>
  <si>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</si>
  <si>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</si>
  <si>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</si>
  <si>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</si>
  <si>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</si>
  <si>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</si>
  <si>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</si>
  <si>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</si>
  <si>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</si>
  <si>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</si>
  <si>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</si>
  <si>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</si>
  <si>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</si>
  <si>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</si>
  <si>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</si>
  <si>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</si>
  <si>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</si>
  <si>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</si>
  <si>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</si>
  <si>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</si>
  <si>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</si>
  <si>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</si>
  <si>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</si>
  <si>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</si>
  <si>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</si>
  <si>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</si>
  <si>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</si>
  <si>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</si>
  <si>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</si>
  <si>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</si>
  <si>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</si>
  <si>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</si>
  <si>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</si>
  <si>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</si>
  <si>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</si>
  <si>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</si>
  <si>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</si>
  <si>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</si>
  <si>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</si>
  <si>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</si>
  <si>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</si>
  <si>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</si>
  <si>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</si>
  <si>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</si>
  <si>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</si>
  <si>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</si>
  <si>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</si>
  <si>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</si>
  <si>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</si>
  <si>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</si>
  <si>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</si>
  <si>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</si>
  <si>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</si>
  <si>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</si>
  <si>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</si>
  <si>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</si>
  <si>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</si>
  <si>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</si>
  <si>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</si>
  <si>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</si>
  <si>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</si>
  <si>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</si>
  <si>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</si>
  <si>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</si>
  <si>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</si>
  <si>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</si>
  <si>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</si>
  <si>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</si>
  <si>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</si>
  <si>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</si>
  <si>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</si>
  <si>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</si>
  <si>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</si>
  <si>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</si>
  <si>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</si>
  <si>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</si>
  <si>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</si>
  <si>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</si>
  <si>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</si>
  <si>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</si>
  <si>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</si>
  <si>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</si>
  <si>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</si>
  <si>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</si>
  <si>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</si>
  <si>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</si>
  <si>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</si>
  <si>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</si>
  <si>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</si>
  <si>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</si>
  <si>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</si>
  <si>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</si>
  <si>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</si>
  <si>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</si>
  <si>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</si>
  <si>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</si>
  <si>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</si>
  <si>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</si>
  <si>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</si>
  <si>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</si>
  <si>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</si>
  <si>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</si>
  <si>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</si>
  <si>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</si>
  <si>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</si>
  <si>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</si>
  <si>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</si>
  <si>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</si>
  <si>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</si>
  <si>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</si>
  <si>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</si>
  <si>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</si>
  <si>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</si>
  <si>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</si>
  <si>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</si>
  <si>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</si>
  <si>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</si>
  <si>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</si>
  <si>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</si>
  <si>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</si>
  <si>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</si>
  <si>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</si>
  <si>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</si>
  <si>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</si>
  <si>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</si>
  <si>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</si>
  <si>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</si>
  <si>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</si>
  <si>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</si>
  <si>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</si>
  <si>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</si>
  <si>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</si>
  <si>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</si>
  <si>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</si>
  <si>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</si>
  <si>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</si>
  <si>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</si>
  <si>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</si>
  <si>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</si>
  <si>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</si>
  <si>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</si>
  <si>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</si>
  <si>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</si>
  <si>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</si>
  <si>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</si>
  <si>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</si>
  <si>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</si>
  <si>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</si>
  <si>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</si>
  <si>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</si>
  <si>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</si>
  <si>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</si>
  <si>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</si>
  <si>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</si>
  <si>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</si>
  <si>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</si>
  <si>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</si>
  <si>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</si>
  <si>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</si>
  <si>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</si>
  <si>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</si>
  <si>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</si>
  <si>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</si>
  <si>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</si>
  <si>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</si>
  <si>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</si>
  <si>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</si>
  <si>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</si>
  <si>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</si>
  <si>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</si>
  <si>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</si>
  <si>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</si>
  <si>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</si>
  <si>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</si>
  <si>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</si>
  <si>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</si>
  <si>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</si>
  <si>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</si>
  <si>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</si>
  <si>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</si>
  <si>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</si>
  <si>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</si>
  <si>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</si>
  <si>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</si>
  <si>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</si>
  <si>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</si>
  <si>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</si>
  <si>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</si>
  <si>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</si>
  <si>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</si>
  <si>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</si>
  <si>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</si>
  <si>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</si>
  <si>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</si>
  <si>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</si>
  <si>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</si>
  <si>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</si>
  <si>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</si>
  <si>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</si>
  <si>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</si>
  <si>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</si>
  <si>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</si>
  <si>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</si>
  <si>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</si>
  <si>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</si>
  <si>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</si>
  <si>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</si>
  <si>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</si>
  <si>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</si>
  <si>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</si>
  <si>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</si>
  <si>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</si>
  <si>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</si>
  <si>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</si>
  <si>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</si>
  <si>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</si>
  <si>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</si>
  <si>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</si>
  <si>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</si>
  <si>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</si>
  <si>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</si>
  <si>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</si>
  <si>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</si>
  <si>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</si>
  <si>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</si>
  <si>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</si>
  <si>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</si>
  <si>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</si>
  <si>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</si>
  <si>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</si>
  <si>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</si>
  <si>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</si>
  <si>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</si>
  <si>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</si>
  <si>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</si>
  <si>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</si>
  <si>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</si>
  <si>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</si>
  <si>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</si>
  <si>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</si>
  <si>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</si>
  <si>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</si>
  <si>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</si>
  <si>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</si>
  <si>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</si>
  <si>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</si>
  <si>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</si>
  <si>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</si>
  <si>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</si>
  <si>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</si>
  <si>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</si>
  <si>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</si>
  <si>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</si>
  <si>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</si>
  <si>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</si>
  <si>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</si>
  <si>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</si>
  <si>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</si>
  <si>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</si>
  <si>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</si>
  <si>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</si>
  <si>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</si>
  <si>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</si>
  <si>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</si>
  <si>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</si>
  <si>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</si>
  <si>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</si>
  <si>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</si>
  <si>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</si>
  <si>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</si>
  <si>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</si>
  <si>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</si>
  <si>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</si>
  <si>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</si>
  <si>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</si>
  <si>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</si>
  <si>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</si>
  <si>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</si>
  <si>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</si>
  <si>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</si>
  <si>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</si>
  <si>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</si>
  <si>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</si>
  <si>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</si>
  <si>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</si>
  <si>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</si>
  <si>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</si>
  <si>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</si>
  <si>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</si>
  <si>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</si>
  <si>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</si>
  <si>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</si>
  <si>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</si>
  <si>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</si>
  <si>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</si>
  <si>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</si>
  <si>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</si>
  <si>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</si>
  <si>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</si>
  <si>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</si>
  <si>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</si>
  <si>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</si>
  <si>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</si>
  <si>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</si>
  <si>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</si>
  <si>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</si>
  <si>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</si>
  <si>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</si>
  <si>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</si>
  <si>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</si>
  <si>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</si>
  <si>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</si>
  <si>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</si>
  <si>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</si>
  <si>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</si>
  <si>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</si>
  <si>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</si>
  <si>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</si>
  <si>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</si>
  <si>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</si>
  <si>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</si>
  <si>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</si>
  <si>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</si>
  <si>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</si>
  <si>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</si>
  <si>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</si>
  <si>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</si>
  <si>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</si>
  <si>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</si>
  <si>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</si>
  <si>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</si>
  <si>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</si>
  <si>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</si>
  <si>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</si>
  <si>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</si>
  <si>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</si>
  <si>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</si>
  <si>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</si>
  <si>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</si>
  <si>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</si>
  <si>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</si>
  <si>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</si>
  <si>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</si>
  <si>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</si>
  <si>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</si>
  <si>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</si>
  <si>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</si>
  <si>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</si>
  <si>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</si>
  <si>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</si>
  <si>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</si>
  <si>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</si>
  <si>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</si>
  <si>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</si>
  <si>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</si>
  <si>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</si>
  <si>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</si>
  <si>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</si>
  <si>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</si>
  <si>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</si>
  <si>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</si>
  <si>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</si>
  <si>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</si>
  <si>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</si>
  <si>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</si>
  <si>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</si>
  <si>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</si>
  <si>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</si>
  <si>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</si>
  <si>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</si>
  <si>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</si>
  <si>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</si>
  <si>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</si>
  <si>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</si>
  <si>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</si>
  <si>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</si>
  <si>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</si>
  <si>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</si>
  <si>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</si>
  <si>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</si>
  <si>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</si>
  <si>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</si>
  <si>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</si>
  <si>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</si>
  <si>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</si>
  <si>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</si>
  <si>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</si>
  <si>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</si>
  <si>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</si>
  <si>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</si>
  <si>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</si>
  <si>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</si>
  <si>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</si>
  <si>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</si>
  <si>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</si>
  <si>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</si>
  <si>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</si>
  <si>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</si>
  <si>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</si>
  <si>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</si>
  <si>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</si>
  <si>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</si>
  <si>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</si>
  <si>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</si>
  <si>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</si>
  <si>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</si>
  <si>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</si>
  <si>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</si>
  <si>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</si>
  <si>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</si>
  <si>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</si>
  <si>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</si>
  <si>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</si>
  <si>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</si>
  <si>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</si>
  <si>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</si>
  <si>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</si>
  <si>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</si>
  <si>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</si>
  <si>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</si>
  <si>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</si>
  <si>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</si>
  <si>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</si>
  <si>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</si>
  <si>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</si>
  <si>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</si>
  <si>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</si>
  <si>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</si>
  <si>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</si>
  <si>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</si>
  <si>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</si>
  <si>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</si>
  <si>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</si>
  <si>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</si>
  <si>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</si>
  <si>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</si>
  <si>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</si>
  <si>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</si>
  <si>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</si>
  <si>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</si>
  <si>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</si>
  <si>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</si>
  <si>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</si>
  <si>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</si>
  <si>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</si>
  <si>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</si>
  <si>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</si>
  <si>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</si>
  <si>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</si>
  <si>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</si>
  <si>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</si>
  <si>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</si>
  <si>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</si>
  <si>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</si>
  <si>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</si>
  <si>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</si>
  <si>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</si>
  <si>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</si>
  <si>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</si>
  <si>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</si>
  <si>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</si>
  <si>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</si>
  <si>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</si>
  <si>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</si>
  <si>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</si>
  <si>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</si>
  <si>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</si>
  <si>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</si>
  <si>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</si>
  <si>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</si>
  <si>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</si>
  <si>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</si>
  <si>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</si>
  <si>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</si>
  <si>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</si>
  <si>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</si>
  <si>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</si>
  <si>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</si>
  <si>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</si>
  <si>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</si>
  <si>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</si>
  <si>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</si>
  <si>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</si>
  <si>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</si>
  <si>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</si>
  <si>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</si>
  <si>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</si>
  <si>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</si>
  <si>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</si>
  <si>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</si>
  <si>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</si>
  <si>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</si>
  <si>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</si>
  <si>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</si>
  <si>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</si>
  <si>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</si>
  <si>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</si>
  <si>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</si>
  <si>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</si>
  <si>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</si>
  <si>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</si>
  <si>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</si>
  <si>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</si>
  <si>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</si>
  <si>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</si>
  <si>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</si>
  <si>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</si>
  <si>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</si>
  <si>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</si>
  <si>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</si>
  <si>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</si>
  <si>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</si>
  <si>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</si>
  <si>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</si>
  <si>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</si>
  <si>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</si>
  <si>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</si>
  <si>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</si>
  <si>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</si>
  <si>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</si>
  <si>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</si>
  <si>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</si>
  <si>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</si>
  <si>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</si>
  <si>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</si>
  <si>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</si>
  <si>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</si>
  <si>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</si>
  <si>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</si>
  <si>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</si>
  <si>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</si>
  <si>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</si>
  <si>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</si>
  <si>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</si>
  <si>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</si>
  <si>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</si>
  <si>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</si>
  <si>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</si>
  <si>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</si>
  <si>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</si>
  <si>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</si>
  <si>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</si>
  <si>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</si>
  <si>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</si>
  <si>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</si>
  <si>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</si>
  <si>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</si>
  <si>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</si>
  <si>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</si>
  <si>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</si>
  <si>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</si>
  <si>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</si>
  <si>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</si>
  <si>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</si>
  <si>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</si>
  <si>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</si>
  <si>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</si>
  <si>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</si>
  <si>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</si>
  <si>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</si>
  <si>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</si>
  <si>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</si>
  <si>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</si>
  <si>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</si>
  <si>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</si>
  <si>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</si>
  <si>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</si>
  <si>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</si>
  <si>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</si>
  <si>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</si>
  <si>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</si>
  <si>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</si>
  <si>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</si>
  <si>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</si>
  <si>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</si>
  <si>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</si>
  <si>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</si>
  <si>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</si>
  <si>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</si>
  <si>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</si>
  <si>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</si>
  <si>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</si>
  <si>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</si>
  <si>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</si>
  <si>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</si>
  <si>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</si>
  <si>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</si>
  <si>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</si>
  <si>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</si>
  <si>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</si>
  <si>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</si>
  <si>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</si>
  <si>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</si>
  <si>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</si>
  <si>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</si>
  <si>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</si>
  <si>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</si>
  <si>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</si>
  <si>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</si>
  <si>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</si>
  <si>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</si>
  <si>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</si>
  <si>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</si>
  <si>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</si>
  <si>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</si>
  <si>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</si>
  <si>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</si>
  <si>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</si>
  <si>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</si>
  <si>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</si>
  <si>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</si>
  <si>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</si>
  <si>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</si>
  <si>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</si>
  <si>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</si>
  <si>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</si>
  <si>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</si>
  <si>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</si>
  <si>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</si>
  <si>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</si>
  <si>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</si>
  <si>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</si>
  <si>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</si>
  <si>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</si>
  <si>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</si>
  <si>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</si>
  <si>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</si>
  <si>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</si>
  <si>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</si>
  <si>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</si>
  <si>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</si>
  <si>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</si>
  <si>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</si>
  <si>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</si>
  <si>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</si>
  <si>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</si>
  <si>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</si>
  <si>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</si>
  <si>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</si>
  <si>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</si>
  <si>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</si>
  <si>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</si>
  <si>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</si>
  <si>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</si>
  <si>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</si>
  <si>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</si>
  <si>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</si>
  <si>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</si>
  <si>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</si>
  <si>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</si>
  <si>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</si>
  <si>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</si>
  <si>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</si>
  <si>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</si>
  <si>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</si>
  <si>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</si>
  <si>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</si>
  <si>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</si>
  <si>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</si>
  <si>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</si>
  <si>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</si>
  <si>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</si>
  <si>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</si>
  <si>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</si>
  <si>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</si>
  <si>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</si>
  <si>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</si>
  <si>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</si>
  <si>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</si>
  <si>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</si>
  <si>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</si>
  <si>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</si>
  <si>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</si>
  <si>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</si>
  <si>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</si>
  <si>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</si>
  <si>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</si>
  <si>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</si>
  <si>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</si>
  <si>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</si>
  <si>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</si>
  <si>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</si>
  <si>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</si>
  <si>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</si>
  <si>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</si>
  <si>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</si>
  <si>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</si>
  <si>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</si>
  <si>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</si>
  <si>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</si>
  <si>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</si>
  <si>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</si>
  <si>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</si>
  <si>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</si>
  <si>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</si>
  <si>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</si>
  <si>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</si>
  <si>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</si>
  <si>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</si>
  <si>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</si>
  <si>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</si>
  <si>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</si>
  <si>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</si>
  <si>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</si>
  <si>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</si>
  <si>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</si>
  <si>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</si>
  <si>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</si>
  <si>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</si>
  <si>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</si>
  <si>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</si>
  <si>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</si>
  <si>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</si>
  <si>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</si>
  <si>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</si>
  <si>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</si>
  <si>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</si>
  <si>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</si>
  <si>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</si>
  <si>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</si>
  <si>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</si>
  <si>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</si>
  <si>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</si>
  <si>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</si>
  <si>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</si>
  <si>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</si>
  <si>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</si>
  <si>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</si>
  <si>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</si>
  <si>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</si>
  <si>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</si>
  <si>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</si>
  <si>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</si>
  <si>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</si>
  <si>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</si>
  <si>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</si>
  <si>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</si>
  <si>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</si>
  <si>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</si>
  <si>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</si>
  <si>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</si>
  <si>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</si>
  <si>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</si>
  <si>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</si>
  <si>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</si>
  <si>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</si>
  <si>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</si>
  <si>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</si>
  <si>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</si>
  <si>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</si>
  <si>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</si>
  <si>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</si>
  <si>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</si>
  <si>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</si>
  <si>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</si>
  <si>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</si>
  <si>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</si>
  <si>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</si>
  <si>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</si>
  <si>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</si>
  <si>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</si>
  <si>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</si>
  <si>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</si>
  <si>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</si>
  <si>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</si>
  <si>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</si>
  <si>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</si>
  <si>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</si>
  <si>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</si>
  <si>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</si>
  <si>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</si>
  <si>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</si>
  <si>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</si>
  <si>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</si>
  <si>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</si>
  <si>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</si>
  <si>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</si>
  <si>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</si>
  <si>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</si>
  <si>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</si>
  <si>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</si>
  <si>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</si>
  <si>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</si>
  <si>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</si>
  <si>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</si>
  <si>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</si>
  <si>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</si>
  <si>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</si>
  <si>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</si>
  <si>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</si>
  <si>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</si>
  <si>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</si>
  <si>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</si>
  <si>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</si>
  <si>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</si>
  <si>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</si>
  <si>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</si>
  <si>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</si>
  <si>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</si>
  <si>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</si>
  <si>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</si>
  <si>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</si>
  <si>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</si>
  <si>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</si>
  <si>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</si>
  <si>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</si>
  <si>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</si>
  <si>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</si>
  <si>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</si>
  <si>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</si>
  <si>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</si>
  <si>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</si>
  <si>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</si>
  <si>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</si>
  <si>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</si>
  <si>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</si>
  <si>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</si>
  <si>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</si>
  <si>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</si>
  <si>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</si>
  <si>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</si>
  <si>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</si>
  <si>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</si>
  <si>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</si>
  <si>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</si>
  <si>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</si>
  <si>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</si>
  <si>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</si>
  <si>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</si>
  <si>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</si>
  <si>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</si>
  <si>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</si>
  <si>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</si>
  <si>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</si>
  <si>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</si>
  <si>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</si>
  <si>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</si>
  <si>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</si>
  <si>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</si>
  <si>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</si>
  <si>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</si>
  <si>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</si>
  <si>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</si>
  <si>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</si>
  <si>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</si>
  <si>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</si>
  <si>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</si>
  <si>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</si>
  <si>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</si>
  <si>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</si>
  <si>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</si>
  <si>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</si>
  <si>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</si>
  <si>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</si>
  <si>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</si>
  <si>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</si>
  <si>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</si>
  <si>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</si>
  <si>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</si>
  <si>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</si>
  <si>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</si>
  <si>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</si>
  <si>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</si>
  <si>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</si>
  <si>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</si>
  <si>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</si>
  <si>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</si>
  <si>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</si>
  <si>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</si>
  <si>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</si>
  <si>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</si>
  <si>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</si>
  <si>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</si>
  <si>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</si>
  <si>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</si>
  <si>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</si>
  <si>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</si>
  <si>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</si>
  <si>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</si>
  <si>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</si>
  <si>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</si>
  <si>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</si>
  <si>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</si>
  <si>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</si>
  <si>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</si>
  <si>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</si>
  <si>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</si>
  <si>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</si>
  <si>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</si>
  <si>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</si>
  <si>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</si>
  <si>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</si>
  <si>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</si>
  <si>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</si>
  <si>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</si>
  <si>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</si>
  <si>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</si>
  <si>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</si>
  <si>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</si>
  <si>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</si>
  <si>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</si>
  <si>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</si>
  <si>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</si>
  <si>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</si>
  <si>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</si>
  <si>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</si>
  <si>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</si>
  <si>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</si>
  <si>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</si>
  <si>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</si>
  <si>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</si>
  <si>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</si>
  <si>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</si>
  <si>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</si>
  <si>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</si>
  <si>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</si>
  <si>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</si>
  <si>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</si>
  <si>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</si>
  <si>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</si>
  <si>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</si>
  <si>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</si>
  <si>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</si>
  <si>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</si>
  <si>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</si>
  <si>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</si>
  <si>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</si>
  <si>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</si>
  <si>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</si>
  <si>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</si>
  <si>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</si>
  <si>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</si>
  <si>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</si>
  <si>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</si>
  <si>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</si>
  <si>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</si>
  <si>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</si>
  <si>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</si>
  <si>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</si>
  <si>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</si>
  <si>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</si>
  <si>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</si>
  <si>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</si>
  <si>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</si>
  <si>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</si>
  <si>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</si>
  <si>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</si>
  <si>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</si>
  <si>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</si>
  <si>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</si>
  <si>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</si>
  <si>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</si>
  <si>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</si>
  <si>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</si>
  <si>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</si>
  <si>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</si>
  <si>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</si>
  <si>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</si>
  <si>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</si>
  <si>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</si>
  <si>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</si>
  <si>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</si>
  <si>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</si>
  <si>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</si>
  <si>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</si>
  <si>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</si>
  <si>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</si>
  <si>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</si>
  <si>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</si>
  <si>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</si>
  <si>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</si>
  <si>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</si>
  <si>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</si>
  <si>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</si>
  <si>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</si>
  <si>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</si>
  <si>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</si>
  <si>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</si>
  <si>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</si>
  <si>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</si>
  <si>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</si>
  <si>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</si>
  <si>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</si>
  <si>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</si>
  <si>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</si>
  <si>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</si>
  <si>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</si>
  <si>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</si>
  <si>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</si>
  <si>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</si>
  <si>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</si>
  <si>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</si>
  <si>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</si>
  <si>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</si>
  <si>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</si>
  <si>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</si>
  <si>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</si>
  <si>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</si>
  <si>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</si>
  <si>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</si>
  <si>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</si>
  <si>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</si>
  <si>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</si>
  <si>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</si>
  <si>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</si>
  <si>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</si>
  <si>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</si>
  <si>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</si>
  <si>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</si>
  <si>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</si>
  <si>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</si>
  <si>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</si>
  <si>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</si>
  <si>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</si>
  <si>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</si>
  <si>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</si>
  <si>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</si>
  <si>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</si>
  <si>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</si>
  <si>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</si>
  <si>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</si>
  <si>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</si>
  <si>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</si>
  <si>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</si>
  <si>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</si>
  <si>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</si>
  <si>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</si>
  <si>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</si>
  <si>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</si>
  <si>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</si>
  <si>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</si>
  <si>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</si>
  <si>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</si>
  <si>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</si>
  <si>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</si>
  <si>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</si>
  <si>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</si>
  <si>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</si>
  <si>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</si>
  <si>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</si>
  <si>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</si>
  <si>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</si>
  <si>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</si>
  <si>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</si>
  <si>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</si>
  <si>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</si>
  <si>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</si>
  <si>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</si>
  <si>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</si>
  <si>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</si>
  <si>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</si>
  <si>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</si>
  <si>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</si>
  <si>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</si>
  <si>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</si>
  <si>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</si>
  <si>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</si>
  <si>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</si>
  <si>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</si>
  <si>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</si>
  <si>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</si>
  <si>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</si>
  <si>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</si>
  <si>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</si>
  <si>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</si>
  <si>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</si>
  <si>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</si>
  <si>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</si>
  <si>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</si>
  <si>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</si>
  <si>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</si>
  <si>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</si>
  <si>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</si>
  <si>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</si>
  <si>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</si>
  <si>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</si>
  <si>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</si>
  <si>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</si>
  <si>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</si>
  <si>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</si>
  <si>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</si>
  <si>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</si>
  <si>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</si>
  <si>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</si>
  <si>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</si>
  <si>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</si>
  <si>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</si>
  <si>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</si>
  <si>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</si>
  <si>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</si>
  <si>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</si>
  <si>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</si>
  <si>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</si>
  <si>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</si>
  <si>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</si>
  <si>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</si>
  <si>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</si>
  <si>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</si>
  <si>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</si>
  <si>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</si>
  <si>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</si>
  <si>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</si>
  <si>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</si>
  <si>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</si>
  <si>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</si>
  <si>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</si>
  <si>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</si>
  <si>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</si>
  <si>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</si>
  <si>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</si>
  <si>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</si>
  <si>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</si>
  <si>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</si>
  <si>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</si>
  <si>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</si>
  <si>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</si>
  <si>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</si>
  <si>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</si>
  <si>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</si>
  <si>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</si>
  <si>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</si>
  <si>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</si>
  <si>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</si>
  <si>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</si>
  <si>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</si>
  <si>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</si>
  <si>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</si>
  <si>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</si>
  <si>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</si>
  <si>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</si>
  <si>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</si>
  <si>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</si>
  <si>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</si>
  <si>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</si>
  <si>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</si>
  <si>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</si>
  <si>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</si>
  <si>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</si>
  <si>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</si>
  <si>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</si>
  <si>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</si>
  <si>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</si>
  <si>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</si>
  <si>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</si>
  <si>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</si>
  <si>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</si>
  <si>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</si>
  <si>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</si>
  <si>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</si>
  <si>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</si>
  <si>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</si>
  <si>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</si>
  <si>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</si>
  <si>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</si>
  <si>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</si>
  <si>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</si>
  <si>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</si>
  <si>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</si>
  <si>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</si>
  <si>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</si>
  <si>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</si>
  <si>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</si>
  <si>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</si>
  <si>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</si>
  <si>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</si>
  <si>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</si>
  <si>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</si>
  <si>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</si>
  <si>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</si>
  <si>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</si>
  <si>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</si>
  <si>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</si>
  <si>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</si>
  <si>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</si>
  <si>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</si>
  <si>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</si>
  <si>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</si>
  <si>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</si>
  <si>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</si>
  <si>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</si>
  <si>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</si>
  <si>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</si>
  <si>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</si>
  <si>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</si>
  <si>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</si>
  <si>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</si>
  <si>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</si>
  <si>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</si>
  <si>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</si>
  <si>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</si>
  <si>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</si>
  <si>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</si>
  <si>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</si>
  <si>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</si>
  <si>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</si>
  <si>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</si>
  <si>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</si>
  <si>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</si>
  <si>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</si>
  <si>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</si>
  <si>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</si>
  <si>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</si>
  <si>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</si>
  <si>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</si>
  <si>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</si>
  <si>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</si>
  <si>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</si>
  <si>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</si>
  <si>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</si>
  <si>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</si>
  <si>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</si>
  <si>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</si>
  <si>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</si>
  <si>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</si>
  <si>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</si>
  <si>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</si>
  <si>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</si>
  <si>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</si>
  <si>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</si>
  <si>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</si>
  <si>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</si>
  <si>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</si>
  <si>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</si>
  <si>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</si>
  <si>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</si>
  <si>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</si>
  <si>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</si>
  <si>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</si>
  <si>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</si>
  <si>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</si>
  <si>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</si>
  <si>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</si>
  <si>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</si>
  <si>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</si>
  <si>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</si>
  <si>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</si>
  <si>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</si>
  <si>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</si>
  <si>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</si>
  <si>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</si>
  <si>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</si>
  <si>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</si>
  <si>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</si>
  <si>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</si>
  <si>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</si>
  <si>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</si>
  <si>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</si>
  <si>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</si>
  <si>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</si>
  <si>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</si>
  <si>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</si>
  <si>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</si>
  <si>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</si>
  <si>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</si>
  <si>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</si>
  <si>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</si>
  <si>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</si>
  <si>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</si>
  <si>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</si>
  <si>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</si>
  <si>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</si>
  <si>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</si>
  <si>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</si>
  <si>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</si>
  <si>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</si>
  <si>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</si>
  <si>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</si>
  <si>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</si>
  <si>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</si>
  <si>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</si>
  <si>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</si>
  <si>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</si>
  <si>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</si>
  <si>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</si>
  <si>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</si>
  <si>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</si>
  <si>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</si>
  <si>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</si>
  <si>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</si>
  <si>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</si>
  <si>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</si>
  <si>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</si>
  <si>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</si>
  <si>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</si>
  <si>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</si>
  <si>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</si>
  <si>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</si>
  <si>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</si>
  <si>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</si>
  <si>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</si>
  <si>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</si>
  <si>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</si>
  <si>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</si>
  <si>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</si>
  <si>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</si>
  <si>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</si>
  <si>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</si>
  <si>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</si>
  <si>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</si>
  <si>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</si>
  <si>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</si>
  <si>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</si>
  <si>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</si>
  <si>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</si>
  <si>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</si>
  <si>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</si>
  <si>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</si>
  <si>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</si>
  <si>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</si>
  <si>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</si>
  <si>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</si>
  <si>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</si>
  <si>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</si>
  <si>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</si>
  <si>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</si>
  <si>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</si>
  <si>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</si>
  <si>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</si>
  <si>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</si>
  <si>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</si>
  <si>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</si>
  <si>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</si>
  <si>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</si>
  <si>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</si>
  <si>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</si>
  <si>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</si>
  <si>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</si>
  <si>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</si>
  <si>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</si>
  <si>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</si>
  <si>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</si>
  <si>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</si>
  <si>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</si>
  <si>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</si>
  <si>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</si>
  <si>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</si>
  <si>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</si>
  <si>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</si>
  <si>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</si>
  <si>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</si>
  <si>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</si>
  <si>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</si>
  <si>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</si>
  <si>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</si>
  <si>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</si>
  <si>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</si>
  <si>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</si>
  <si>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</si>
  <si>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</si>
  <si>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</si>
  <si>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</si>
  <si>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</si>
  <si>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</si>
  <si>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</si>
  <si>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</si>
  <si>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</si>
  <si>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</si>
  <si>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</si>
  <si>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</si>
  <si>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</si>
  <si>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</si>
  <si>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</si>
  <si>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</si>
  <si>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</si>
  <si>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</si>
  <si>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</si>
  <si>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</si>
  <si>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</si>
  <si>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</si>
  <si>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</si>
  <si>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</si>
  <si>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</si>
  <si>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</si>
  <si>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</si>
  <si>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</si>
  <si>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</si>
  <si>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</si>
  <si>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</si>
  <si>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</si>
  <si>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</si>
  <si>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</si>
  <si>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</si>
  <si>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</si>
  <si>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</si>
  <si>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</si>
  <si>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</si>
  <si>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</si>
  <si>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</si>
  <si>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</si>
  <si>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</si>
  <si>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</si>
  <si>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</si>
  <si>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</si>
  <si>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</si>
  <si>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</si>
  <si>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</si>
  <si>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</si>
  <si>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</si>
  <si>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</si>
  <si>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</si>
  <si>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</si>
  <si>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</si>
  <si>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</si>
  <si>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</si>
  <si>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</si>
  <si>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</si>
  <si>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</si>
  <si>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</si>
  <si>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</si>
  <si>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</si>
  <si>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</si>
  <si>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</si>
  <si>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</si>
  <si>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</si>
  <si>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</si>
  <si>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</si>
  <si>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</si>
  <si>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</si>
  <si>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</si>
  <si>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</si>
  <si>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</si>
  <si>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</si>
  <si>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</si>
  <si>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</si>
  <si>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</si>
  <si>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</si>
  <si>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</si>
  <si>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</si>
  <si>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</si>
  <si>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</si>
  <si>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</si>
  <si>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</si>
  <si>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</si>
  <si>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</si>
  <si>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</si>
  <si>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</si>
  <si>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</si>
  <si>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</si>
  <si>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</si>
  <si>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</si>
  <si>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</si>
  <si>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</si>
  <si>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</si>
  <si>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</si>
  <si>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</si>
  <si>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</si>
  <si>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</si>
  <si>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</si>
  <si>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</si>
  <si>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</si>
  <si>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</si>
  <si>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</si>
  <si>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</si>
  <si>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</si>
  <si>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</si>
  <si>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</si>
  <si>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</si>
  <si>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</si>
  <si>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</si>
  <si>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</si>
  <si>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</si>
  <si>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</si>
  <si>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</si>
  <si>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</si>
  <si>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</si>
  <si>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</si>
  <si>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</si>
  <si>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</si>
  <si>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</si>
  <si>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</si>
  <si>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</si>
  <si>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</si>
  <si>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</si>
  <si>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</si>
  <si>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</si>
  <si>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</si>
  <si>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</si>
  <si>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</si>
  <si>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</si>
  <si>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</si>
  <si>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</si>
  <si>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</si>
  <si>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</si>
  <si>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</si>
  <si>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</si>
  <si>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</si>
  <si>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</si>
  <si>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</si>
  <si>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</si>
  <si>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</si>
  <si>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</si>
  <si>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</si>
  <si>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</si>
  <si>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</si>
  <si>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</si>
  <si>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</si>
  <si>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</si>
  <si>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</si>
  <si>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</si>
  <si>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</si>
  <si>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</si>
  <si>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</si>
  <si>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</si>
  <si>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</si>
  <si>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</si>
  <si>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</si>
  <si>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</si>
  <si>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</si>
  <si>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</si>
  <si>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</si>
  <si>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</si>
  <si>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</si>
  <si>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</si>
  <si>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</si>
  <si>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</si>
  <si>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</si>
  <si>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</si>
  <si>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</si>
  <si>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</si>
  <si>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</si>
  <si>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</si>
  <si>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</si>
  <si>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</si>
  <si>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</si>
  <si>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</si>
  <si>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</si>
  <si>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</si>
  <si>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</si>
  <si>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</si>
  <si>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</si>
  <si>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</si>
  <si>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</si>
  <si>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</si>
  <si>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</si>
  <si>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</si>
  <si>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</si>
  <si>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</si>
  <si>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</si>
  <si>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</si>
  <si>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</si>
  <si>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</si>
  <si>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</si>
  <si>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</si>
  <si>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</si>
  <si>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</si>
  <si>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</si>
  <si>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</si>
  <si>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</si>
  <si>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</si>
  <si>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</si>
  <si>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</si>
  <si>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</si>
  <si>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</si>
  <si>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</si>
  <si>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</si>
  <si>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</si>
  <si>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</si>
  <si>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</si>
  <si>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</si>
  <si>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</si>
  <si>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</si>
  <si>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</si>
  <si>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</si>
  <si>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</si>
  <si>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</si>
  <si>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</si>
  <si>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</si>
  <si>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</si>
  <si>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</si>
  <si>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</si>
  <si>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</si>
  <si>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</si>
  <si>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</si>
  <si>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</si>
  <si>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</si>
  <si>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</si>
  <si>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</si>
  <si>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</si>
  <si>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</si>
  <si>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</si>
  <si>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</si>
  <si>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</si>
  <si>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</si>
  <si>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</si>
  <si>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</si>
  <si>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</si>
  <si>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</si>
  <si>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</si>
  <si>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</si>
  <si>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</si>
  <si>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</si>
  <si>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</si>
  <si>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</si>
  <si>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</si>
  <si>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</si>
  <si>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</si>
  <si>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</si>
  <si>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</si>
  <si>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</si>
  <si>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</si>
  <si>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</si>
  <si>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</si>
  <si>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</si>
  <si>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</si>
  <si>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</si>
  <si>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</si>
  <si>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</si>
  <si>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</si>
  <si>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</si>
  <si>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</si>
  <si>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</si>
  <si>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</si>
  <si>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</si>
  <si>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</si>
  <si>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</si>
  <si>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</si>
  <si>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</si>
  <si>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</si>
  <si>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</si>
  <si>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</si>
  <si>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</si>
  <si>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</si>
  <si>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</si>
  <si>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</si>
  <si>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</si>
  <si>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</si>
  <si>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</si>
  <si>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</si>
  <si>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</si>
  <si>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</si>
  <si>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</si>
  <si>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</si>
  <si>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</si>
  <si>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</si>
  <si>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</si>
  <si>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</si>
  <si>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</si>
  <si>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</si>
  <si>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</si>
  <si>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</si>
  <si>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</si>
  <si>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</si>
  <si>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</si>
  <si>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</si>
  <si>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</si>
  <si>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</si>
  <si>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</si>
  <si>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</si>
  <si>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</si>
  <si>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</si>
  <si>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</si>
  <si>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</si>
  <si>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</si>
  <si>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</si>
  <si>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</si>
  <si>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</si>
  <si>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</si>
  <si>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</si>
  <si>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</si>
  <si>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</si>
  <si>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</si>
  <si>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</si>
  <si>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</si>
  <si>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</si>
  <si>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</si>
  <si>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</si>
  <si>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</si>
  <si>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</si>
  <si>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</si>
  <si>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</si>
  <si>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</si>
  <si>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</si>
  <si>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</si>
  <si>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</si>
  <si>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</si>
  <si>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</si>
  <si>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</si>
  <si>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</si>
  <si>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</si>
  <si>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</si>
  <si>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</si>
  <si>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</si>
  <si>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</si>
  <si>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</si>
  <si>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</si>
  <si>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</si>
  <si>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</si>
  <si>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</si>
  <si>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</si>
  <si>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</si>
  <si>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</si>
  <si>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</si>
  <si>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</si>
  <si>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</si>
  <si>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</si>
  <si>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</si>
  <si>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</si>
  <si>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</si>
  <si>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</si>
  <si>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</si>
  <si>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</si>
  <si>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</si>
  <si>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</si>
  <si>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</si>
  <si>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</si>
  <si>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</si>
  <si>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</si>
  <si>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</si>
  <si>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</si>
  <si>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</si>
  <si>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</si>
  <si>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</si>
  <si>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</si>
  <si>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</si>
  <si>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</si>
  <si>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</si>
  <si>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</si>
  <si>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</si>
  <si>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</si>
  <si>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</si>
  <si>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</si>
  <si>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</si>
  <si>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</si>
  <si>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</si>
  <si>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</si>
  <si>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</si>
  <si>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</si>
  <si>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</si>
  <si>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</si>
  <si>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</si>
  <si>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</si>
  <si>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</si>
  <si>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</si>
  <si>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</si>
  <si>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</si>
  <si>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</si>
  <si>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</si>
  <si>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</si>
  <si>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</si>
  <si>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</si>
  <si>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</si>
  <si>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</si>
  <si>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</si>
  <si>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</si>
  <si>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</si>
  <si>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</si>
  <si>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</si>
  <si>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</si>
  <si>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</si>
  <si>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</si>
  <si>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</si>
  <si>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</si>
  <si>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</si>
  <si>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</si>
  <si>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</si>
  <si>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</si>
  <si>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</si>
  <si>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</si>
  <si>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</si>
  <si>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</si>
  <si>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</si>
  <si>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</si>
  <si>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</si>
  <si>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</si>
  <si>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</si>
  <si>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</si>
  <si>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</si>
  <si>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</si>
  <si>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</si>
  <si>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</si>
  <si>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</si>
  <si>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</si>
  <si>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</si>
  <si>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</si>
  <si>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</si>
  <si>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</si>
  <si>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</si>
  <si>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</si>
  <si>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</si>
  <si>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</si>
  <si>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</si>
  <si>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</si>
  <si>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</si>
  <si>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</si>
  <si>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</si>
  <si>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</si>
  <si>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</si>
  <si>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</si>
  <si>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</si>
  <si>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</si>
  <si>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</si>
  <si>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</si>
  <si>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</si>
  <si>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</si>
  <si>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</si>
  <si>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</si>
  <si>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</si>
  <si>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</si>
  <si>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</si>
  <si>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</si>
  <si>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</si>
  <si>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</si>
  <si>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</si>
  <si>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</si>
  <si>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</si>
  <si>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</si>
  <si>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</si>
  <si>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</si>
  <si>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</si>
  <si>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</si>
  <si>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</si>
  <si>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</si>
  <si>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</si>
  <si>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</si>
  <si>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</si>
  <si>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</si>
  <si>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</si>
  <si>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</si>
  <si>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</si>
  <si>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</si>
  <si>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</si>
  <si>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</si>
  <si>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</si>
  <si>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</si>
  <si>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</si>
  <si>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</si>
  <si>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</si>
  <si>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</si>
  <si>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</si>
  <si>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</si>
  <si>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</si>
  <si>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</si>
  <si>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</si>
  <si>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</si>
  <si>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</si>
  <si>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</si>
  <si>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</si>
  <si>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</si>
  <si>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</si>
  <si>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</si>
  <si>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</si>
  <si>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</si>
  <si>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</si>
  <si>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</si>
  <si>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</si>
  <si>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</si>
  <si>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</si>
  <si>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</si>
  <si>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</si>
  <si>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</si>
  <si>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</si>
  <si>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</si>
  <si>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</si>
  <si>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</si>
  <si>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</si>
  <si>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</si>
  <si>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</si>
  <si>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</si>
  <si>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</si>
  <si>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</si>
  <si>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</si>
  <si>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</si>
  <si>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</si>
  <si>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</si>
  <si>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</si>
  <si>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</si>
  <si>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</si>
  <si>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</si>
  <si>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</si>
  <si>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</si>
  <si>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</si>
  <si>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</si>
  <si>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</si>
  <si>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</si>
  <si>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</si>
  <si>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</si>
  <si>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</si>
  <si>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</si>
  <si>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</si>
  <si>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</si>
  <si>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</si>
  <si>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</si>
  <si>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</si>
  <si>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</si>
  <si>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</si>
  <si>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</si>
  <si>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</si>
  <si>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</si>
  <si>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</si>
  <si>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</si>
  <si>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</si>
  <si>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</si>
  <si>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</si>
  <si>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</si>
  <si>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</si>
  <si>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</si>
  <si>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</si>
  <si>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</si>
  <si>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</si>
  <si>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</si>
  <si>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</si>
  <si>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</si>
  <si>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</si>
  <si>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</si>
  <si>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</si>
  <si>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</si>
  <si>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</si>
  <si>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</si>
  <si>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</si>
  <si>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</si>
  <si>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</si>
  <si>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</si>
  <si>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</si>
  <si>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</si>
  <si>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</si>
  <si>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</si>
  <si>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</si>
  <si>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</si>
  <si>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</si>
  <si>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</si>
  <si>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</si>
  <si>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</si>
  <si>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</si>
  <si>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</si>
  <si>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</si>
  <si>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</si>
  <si>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</si>
  <si>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</si>
  <si>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</si>
  <si>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</si>
  <si>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</si>
  <si>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</si>
  <si>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</si>
  <si>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</si>
  <si>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</si>
  <si>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</si>
  <si>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</si>
  <si>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</si>
  <si>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</si>
  <si>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</si>
  <si>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</si>
  <si>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</si>
  <si>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</si>
  <si>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</si>
  <si>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</si>
  <si>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</si>
  <si>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</si>
  <si>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</si>
  <si>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</si>
  <si>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</si>
  <si>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</si>
  <si>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</si>
  <si>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</si>
  <si>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</si>
  <si>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</si>
  <si>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</si>
  <si>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</si>
  <si>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</si>
  <si>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</si>
  <si>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</si>
  <si>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</si>
  <si>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</si>
  <si>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</si>
  <si>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</si>
  <si>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</si>
  <si>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</si>
  <si>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</si>
  <si>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</si>
  <si>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</si>
  <si>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</si>
  <si>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</si>
  <si>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</si>
  <si>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</si>
  <si>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</si>
  <si>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</si>
  <si>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</si>
  <si>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</si>
  <si>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</si>
  <si>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</si>
  <si>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</si>
  <si>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</si>
  <si>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</si>
  <si>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</si>
  <si>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</si>
  <si>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</si>
  <si>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</si>
  <si>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</si>
  <si>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</si>
  <si>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</si>
  <si>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</si>
  <si>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</si>
  <si>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</si>
  <si>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</si>
  <si>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</si>
  <si>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</si>
  <si>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</si>
  <si>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</si>
  <si>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</si>
  <si>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</si>
  <si>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</si>
  <si>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</si>
  <si>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</si>
  <si>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</si>
  <si>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</si>
  <si>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</si>
  <si>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</si>
  <si>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</si>
  <si>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</si>
  <si>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</si>
  <si>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</si>
  <si>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</si>
  <si>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</si>
  <si>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</si>
  <si>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</si>
  <si>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</si>
  <si>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</si>
  <si>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</si>
  <si>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</si>
  <si>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</si>
  <si>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</si>
  <si>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</si>
  <si>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</si>
  <si>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</si>
  <si>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</si>
  <si>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</si>
  <si>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</si>
  <si>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</si>
  <si>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</si>
  <si>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</si>
  <si>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</si>
  <si>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</si>
  <si>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</si>
  <si>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</si>
  <si>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</si>
  <si>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</si>
  <si>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</si>
  <si>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</si>
  <si>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</si>
  <si>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</si>
  <si>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</si>
  <si>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</si>
  <si>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</si>
  <si>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</si>
  <si>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</si>
  <si>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</si>
  <si>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</si>
  <si>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</si>
  <si>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</si>
  <si>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</si>
  <si>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</si>
  <si>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</si>
  <si>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</si>
  <si>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</si>
  <si>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</si>
  <si>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</si>
  <si>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</si>
  <si>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</si>
  <si>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</si>
  <si>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</si>
  <si>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</si>
  <si>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</si>
  <si>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</si>
  <si>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</si>
  <si>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</si>
  <si>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</si>
  <si>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</si>
  <si>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</si>
  <si>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</si>
  <si>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</si>
  <si>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</si>
  <si>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</si>
  <si>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</si>
  <si>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</si>
  <si>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</si>
  <si>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</si>
  <si>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</si>
  <si>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</si>
  <si>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</si>
  <si>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</si>
  <si>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</si>
  <si>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</si>
  <si>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</si>
  <si>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</si>
  <si>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</si>
  <si>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</si>
  <si>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</si>
  <si>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</si>
  <si>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</si>
  <si>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</si>
  <si>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</si>
  <si>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</si>
  <si>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</si>
  <si>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</si>
  <si>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</si>
  <si>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</si>
  <si>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</si>
  <si>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</si>
  <si>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</si>
  <si>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</si>
  <si>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</si>
  <si>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</si>
  <si>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</si>
  <si>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</si>
  <si>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</si>
  <si>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</si>
  <si>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</si>
  <si>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</si>
  <si>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</si>
  <si>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</si>
  <si>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</si>
  <si>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</si>
  <si>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</si>
  <si>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</si>
  <si>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</si>
  <si>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</si>
  <si>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</si>
  <si>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</si>
  <si>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</si>
  <si>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</si>
  <si>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</si>
  <si>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</si>
  <si>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</si>
  <si>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</si>
  <si>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</si>
  <si>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</si>
  <si>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</si>
  <si>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</si>
  <si>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</si>
  <si>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</si>
  <si>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</si>
  <si>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</si>
  <si>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</si>
  <si>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</si>
  <si>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</si>
  <si>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</si>
  <si>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</si>
  <si>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</si>
  <si>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</si>
  <si>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</si>
  <si>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</si>
  <si>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</si>
  <si>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</si>
  <si>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</si>
  <si>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</si>
  <si>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</si>
  <si>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</si>
  <si>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</si>
  <si>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</si>
  <si>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</si>
  <si>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</si>
  <si>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</si>
  <si>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</si>
  <si>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</si>
  <si>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</si>
  <si>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</si>
  <si>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</si>
  <si>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</si>
  <si>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</si>
  <si>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</si>
  <si>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</si>
  <si>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</si>
  <si>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</si>
  <si>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</si>
  <si>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</si>
  <si>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</si>
  <si>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</si>
  <si>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</si>
  <si>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</si>
  <si>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</si>
  <si>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</si>
  <si>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</si>
  <si>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</si>
  <si>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</si>
  <si>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</si>
  <si>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</si>
  <si>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</si>
  <si>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</si>
  <si>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</si>
  <si>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</si>
  <si>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</si>
  <si>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</si>
  <si>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</si>
  <si>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</si>
  <si>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</si>
  <si>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</si>
  <si>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</si>
  <si>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</si>
  <si>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</si>
  <si>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</si>
  <si>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</si>
  <si>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</si>
  <si>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</si>
  <si>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</si>
  <si>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</si>
  <si>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</si>
  <si>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</si>
  <si>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</si>
  <si>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</si>
  <si>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</si>
  <si>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</si>
  <si>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</si>
  <si>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</si>
  <si>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</si>
  <si>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</si>
  <si>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</si>
  <si>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</si>
  <si>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</si>
  <si>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</si>
  <si>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</si>
  <si>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</si>
  <si>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</si>
  <si>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</si>
  <si>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</si>
  <si>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</si>
  <si>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</si>
  <si>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</si>
  <si>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</si>
  <si>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</si>
  <si>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</si>
  <si>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</si>
  <si>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</si>
  <si>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</si>
  <si>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</si>
  <si>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</si>
  <si>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</si>
  <si>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</si>
  <si>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</si>
  <si>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</si>
  <si>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</si>
  <si>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</si>
  <si>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</si>
  <si>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</si>
  <si>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</si>
  <si>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</si>
  <si>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</si>
  <si>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</si>
  <si>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</si>
  <si>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</si>
  <si>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</si>
  <si>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</si>
  <si>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</si>
  <si>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</si>
  <si>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</si>
  <si>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</si>
  <si>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</si>
  <si>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</si>
  <si>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</si>
  <si>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</si>
  <si>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</si>
  <si>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</si>
  <si>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</si>
  <si>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</si>
  <si>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</si>
  <si>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</si>
  <si>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</si>
  <si>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</si>
  <si>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</si>
  <si>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</si>
  <si>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</si>
  <si>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</si>
  <si>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</si>
  <si>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</si>
  <si>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</si>
  <si>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</si>
  <si>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</si>
  <si>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</si>
  <si>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</si>
  <si>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</si>
  <si>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</si>
  <si>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</si>
  <si>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</si>
  <si>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</si>
  <si>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</si>
  <si>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</si>
  <si>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</si>
  <si>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</si>
  <si>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</si>
  <si>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</si>
  <si>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</si>
  <si>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</si>
  <si>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</si>
  <si>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</si>
  <si>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</si>
  <si>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</si>
  <si>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</si>
  <si>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</si>
  <si>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</si>
  <si>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</si>
  <si>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</si>
  <si>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</si>
  <si>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</si>
  <si>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</si>
  <si>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</si>
  <si>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</si>
  <si>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</si>
  <si>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</si>
  <si>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</si>
  <si>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</si>
  <si>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</si>
  <si>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</si>
  <si>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</si>
  <si>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</si>
  <si>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</si>
  <si>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</si>
  <si>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</si>
  <si>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</si>
  <si>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</si>
  <si>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</si>
  <si>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</si>
  <si>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</si>
  <si>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</si>
  <si>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</si>
  <si>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</si>
  <si>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</si>
  <si>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</si>
  <si>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</si>
  <si>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</si>
  <si>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</si>
  <si>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</si>
  <si>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</si>
  <si>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</si>
  <si>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</si>
  <si>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</si>
  <si>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</si>
  <si>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</si>
  <si>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</si>
  <si>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</si>
  <si>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</si>
  <si>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</si>
  <si>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</si>
  <si>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</si>
  <si>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</si>
  <si>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</si>
  <si>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</si>
  <si>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</si>
  <si>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</si>
  <si>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</si>
  <si>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</si>
  <si>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</si>
  <si>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</si>
  <si>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</si>
  <si>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</si>
  <si>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</si>
  <si>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</si>
  <si>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</si>
  <si>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</si>
  <si>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</si>
  <si>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</si>
  <si>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</si>
  <si>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</si>
  <si>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</si>
  <si>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</si>
  <si>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</si>
  <si>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</si>
  <si>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</si>
  <si>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</si>
  <si>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</si>
  <si>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</si>
  <si>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</si>
  <si>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</si>
  <si>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</si>
  <si>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</si>
  <si>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</si>
  <si>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</si>
  <si>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</si>
  <si>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</si>
  <si>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</si>
  <si>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</si>
  <si>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</si>
  <si>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</si>
  <si>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</si>
  <si>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</si>
  <si>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</si>
  <si>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</si>
  <si>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</si>
  <si>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</si>
  <si>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</si>
  <si>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</si>
  <si>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</si>
  <si>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</si>
  <si>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</si>
  <si>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</si>
  <si>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</si>
  <si>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</si>
  <si>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</si>
  <si>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</si>
  <si>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</si>
  <si>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</si>
  <si>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</si>
  <si>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</si>
  <si>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</si>
  <si>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</si>
  <si>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</si>
  <si>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</si>
  <si>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</si>
  <si>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</si>
  <si>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</si>
  <si>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</si>
  <si>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</si>
  <si>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</si>
  <si>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</si>
  <si>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</si>
  <si>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</si>
  <si>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</si>
  <si>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</si>
  <si>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</si>
  <si>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</si>
  <si>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</si>
  <si>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</si>
  <si>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</si>
  <si>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</si>
  <si>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</si>
  <si>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</si>
  <si>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</si>
  <si>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</si>
  <si>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</si>
  <si>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</si>
  <si>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</si>
  <si>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</si>
  <si>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</si>
  <si>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</si>
  <si>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</si>
  <si>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</si>
  <si>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</si>
  <si>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</si>
  <si>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</si>
  <si>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</si>
  <si>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</si>
  <si>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</si>
  <si>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</si>
  <si>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</si>
  <si>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</si>
  <si>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</si>
  <si>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</si>
  <si>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</si>
  <si>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</si>
  <si>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</si>
  <si>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</si>
  <si>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</si>
  <si>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</si>
  <si>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</si>
  <si>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</si>
  <si>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</si>
  <si>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</si>
  <si>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</si>
  <si>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</si>
  <si>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</si>
  <si>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</si>
  <si>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</si>
  <si>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</si>
  <si>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</si>
  <si>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</si>
  <si>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</si>
  <si>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</si>
  <si>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</si>
  <si>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</si>
  <si>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</si>
  <si>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</si>
  <si>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</si>
  <si>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</si>
  <si>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</si>
  <si>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</si>
  <si>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</si>
  <si>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</si>
  <si>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</si>
  <si>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</si>
  <si>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</si>
  <si>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</si>
  <si>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</si>
  <si>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</si>
  <si>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</si>
  <si>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</si>
  <si>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</si>
  <si>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</si>
  <si>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</si>
  <si>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</si>
  <si>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</si>
  <si>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</si>
  <si>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</si>
  <si>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</si>
  <si>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</si>
  <si>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</si>
  <si>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</si>
  <si>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</si>
  <si>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</si>
  <si>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</si>
  <si>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</si>
  <si>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</si>
  <si>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</si>
  <si>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</si>
  <si>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</si>
  <si>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</si>
  <si>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</si>
  <si>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</si>
  <si>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</si>
  <si>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</si>
  <si>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</si>
  <si>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</si>
  <si>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</si>
  <si>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</si>
  <si>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</si>
  <si>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</si>
  <si>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</si>
  <si>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</si>
  <si>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</si>
  <si>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</si>
  <si>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</si>
  <si>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</si>
  <si>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</si>
  <si>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</si>
  <si>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</si>
  <si>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</si>
  <si>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</si>
  <si>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</si>
  <si>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</si>
  <si>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</si>
  <si>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</si>
  <si>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</si>
  <si>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</si>
  <si>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</si>
  <si>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</si>
  <si>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</si>
  <si>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</si>
  <si>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</si>
  <si>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</si>
  <si>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</si>
  <si>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</si>
  <si>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</si>
  <si>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</si>
  <si>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</si>
  <si>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</si>
  <si>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</si>
  <si>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</si>
  <si>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</si>
  <si>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</si>
  <si>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</si>
  <si>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</si>
  <si>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</si>
  <si>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</si>
  <si>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</si>
  <si>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</si>
  <si>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</si>
  <si>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</si>
  <si>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</si>
  <si>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</si>
  <si>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</si>
  <si>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</si>
  <si>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</si>
  <si>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</si>
  <si>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</si>
  <si>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</si>
  <si>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</si>
  <si>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</si>
  <si>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</si>
  <si>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</si>
  <si>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</si>
  <si>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</si>
  <si>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</si>
  <si>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</si>
  <si>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</si>
  <si>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</si>
  <si>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</si>
  <si>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</si>
  <si>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</si>
  <si>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</si>
  <si>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</si>
  <si>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</si>
  <si>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</si>
  <si>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</si>
  <si>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</si>
  <si>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</si>
  <si>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</si>
  <si>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</si>
  <si>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</si>
  <si>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</si>
  <si>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</si>
  <si>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</si>
  <si>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</si>
  <si>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</si>
  <si>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</si>
  <si>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</si>
  <si>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</si>
  <si>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</si>
  <si>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</si>
  <si>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</si>
  <si>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</si>
  <si>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</si>
  <si>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</si>
  <si>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</si>
  <si>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</si>
  <si>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</si>
  <si>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</si>
  <si>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</si>
  <si>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</si>
  <si>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</si>
  <si>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</si>
  <si>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</si>
  <si>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</si>
  <si>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</si>
  <si>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</si>
  <si>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</si>
  <si>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</si>
  <si>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</si>
  <si>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</si>
  <si>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</si>
  <si>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</si>
  <si>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</si>
  <si>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</si>
  <si>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</si>
  <si>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</si>
  <si>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</si>
  <si>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</si>
  <si>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</si>
  <si>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</si>
  <si>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</si>
  <si>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</si>
  <si>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</si>
  <si>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</si>
  <si>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</si>
  <si>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</si>
  <si>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</si>
  <si>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</si>
  <si>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</si>
  <si>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</si>
  <si>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</si>
  <si>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</si>
  <si>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</si>
  <si>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</si>
  <si>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</si>
  <si>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</si>
  <si>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</si>
  <si>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</si>
  <si>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</si>
  <si>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</si>
  <si>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</si>
  <si>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</si>
  <si>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</si>
  <si>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</si>
  <si>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</si>
  <si>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</si>
  <si>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</si>
  <si>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</si>
  <si>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</si>
  <si>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</si>
  <si>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</si>
  <si>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</si>
  <si>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</si>
  <si>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</si>
  <si>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</si>
  <si>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</si>
  <si>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</si>
  <si>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</si>
  <si>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</si>
  <si>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</si>
  <si>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</si>
  <si>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</si>
  <si>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</si>
  <si>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</si>
  <si>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</si>
  <si>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</si>
  <si>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</si>
  <si>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</si>
  <si>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</si>
  <si>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</si>
  <si>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</si>
  <si>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</si>
  <si>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</si>
  <si>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</si>
  <si>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</si>
  <si>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</si>
  <si>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</si>
  <si>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</si>
  <si>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</si>
  <si>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</si>
  <si>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</si>
  <si>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</si>
  <si>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</si>
  <si>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</si>
  <si>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</si>
  <si>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</si>
  <si>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</si>
  <si>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</si>
  <si>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</si>
  <si>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</si>
  <si>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</si>
  <si>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</si>
  <si>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</si>
  <si>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</si>
  <si>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</si>
  <si>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</si>
  <si>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</si>
  <si>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</si>
  <si>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</si>
  <si>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</si>
  <si>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</si>
  <si>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</si>
  <si>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</si>
  <si>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</si>
  <si>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</si>
  <si>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</si>
  <si>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</si>
  <si>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</si>
  <si>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</si>
  <si>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</si>
  <si>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</si>
  <si>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</si>
  <si>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</si>
  <si>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</si>
  <si>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</si>
  <si>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</si>
  <si>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</si>
  <si>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</si>
  <si>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</si>
  <si>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</si>
  <si>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</si>
  <si>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</si>
  <si>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</si>
  <si>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</si>
  <si>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</si>
  <si>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</si>
  <si>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</si>
  <si>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</si>
  <si>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</si>
  <si>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</si>
  <si>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</si>
  <si>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</si>
  <si>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</si>
  <si>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</si>
  <si>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</si>
  <si>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</si>
  <si>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</si>
  <si>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</si>
  <si>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</si>
  <si>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</si>
  <si>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</si>
  <si>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</si>
  <si>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</si>
  <si>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</si>
  <si>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</si>
  <si>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</si>
  <si>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</si>
  <si>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</si>
  <si>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</si>
  <si>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</si>
  <si>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</si>
  <si>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</si>
  <si>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</si>
  <si>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</si>
  <si>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</si>
  <si>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</si>
  <si>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</si>
  <si>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</si>
  <si>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</si>
  <si>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</si>
  <si>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</si>
  <si>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</si>
  <si>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</si>
  <si>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</si>
  <si>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</si>
  <si>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</si>
  <si>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</si>
  <si>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</si>
  <si>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</si>
  <si>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</si>
  <si>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</si>
  <si>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</si>
  <si>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</si>
  <si>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</si>
  <si>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</si>
  <si>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</si>
  <si>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</si>
  <si>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</si>
  <si>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</si>
  <si>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</si>
  <si>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</si>
  <si>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</si>
  <si>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</si>
  <si>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</si>
  <si>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</si>
  <si>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</si>
  <si>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</si>
  <si>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</si>
  <si>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</si>
  <si>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</si>
  <si>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</si>
  <si>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</si>
  <si>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</si>
  <si>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</si>
  <si>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</si>
  <si>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</si>
  <si>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</si>
  <si>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</si>
  <si>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</si>
  <si>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</si>
  <si>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</si>
  <si>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</si>
  <si>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</si>
  <si>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</si>
  <si>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</si>
  <si>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</si>
  <si>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</si>
  <si>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</si>
  <si>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</si>
  <si>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</si>
  <si>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</si>
  <si>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</si>
  <si>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</si>
  <si>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</si>
  <si>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</si>
  <si>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</si>
  <si>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</si>
  <si>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</si>
  <si>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</si>
  <si>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</si>
  <si>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</si>
  <si>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</si>
  <si>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</si>
  <si>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</si>
  <si>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</si>
  <si>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</si>
  <si>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</si>
  <si>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</si>
  <si>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</si>
  <si>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</si>
  <si>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</si>
  <si>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</si>
  <si>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</si>
  <si>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</si>
  <si>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</si>
  <si>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</si>
  <si>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</si>
  <si>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</si>
  <si>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</si>
  <si>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</si>
  <si>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</si>
  <si>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</si>
  <si>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</si>
  <si>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</si>
  <si>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</si>
  <si>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</si>
  <si>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</si>
  <si>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</si>
  <si>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</si>
  <si>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</si>
  <si>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</si>
  <si>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</si>
  <si>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</si>
  <si>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</si>
  <si>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</si>
  <si>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</si>
  <si>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</si>
  <si>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</si>
  <si>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</si>
  <si>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</si>
  <si>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</si>
  <si>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</si>
  <si>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</si>
  <si>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</si>
  <si>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</si>
  <si>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</si>
  <si>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</si>
  <si>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</si>
  <si>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</si>
  <si>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</si>
  <si>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</si>
  <si>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</si>
  <si>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</si>
  <si>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</si>
  <si>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</si>
  <si>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</si>
  <si>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</si>
  <si>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</si>
  <si>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</si>
  <si>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</si>
  <si>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</si>
  <si>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</si>
  <si>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</si>
  <si>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</si>
  <si>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</si>
  <si>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</si>
  <si>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</si>
  <si>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</si>
  <si>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</si>
  <si>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</si>
  <si>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</si>
  <si>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</si>
  <si>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</si>
  <si>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</si>
  <si>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</si>
  <si>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</si>
  <si>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</si>
  <si>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</si>
  <si>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</si>
  <si>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</si>
  <si>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</si>
  <si>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</si>
  <si>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</si>
  <si>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</si>
  <si>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</si>
  <si>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</si>
  <si>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</si>
  <si>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</si>
  <si>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</si>
  <si>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</si>
  <si>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</si>
  <si>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</si>
  <si>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</si>
  <si>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</si>
  <si>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</si>
  <si>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</si>
  <si>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</si>
  <si>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</si>
  <si>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</si>
  <si>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</si>
  <si>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</si>
  <si>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</si>
  <si>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</si>
  <si>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</si>
  <si>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</si>
  <si>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</si>
  <si>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</si>
  <si>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</si>
  <si>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</si>
  <si>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</si>
  <si>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</si>
  <si>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</si>
  <si>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</si>
  <si>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</si>
  <si>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</si>
  <si>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</si>
  <si>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</si>
  <si>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</si>
  <si>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</si>
  <si>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</si>
  <si>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</si>
  <si>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</si>
  <si>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</si>
  <si>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</si>
  <si>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</si>
  <si>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</si>
  <si>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</si>
  <si>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</si>
  <si>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</si>
  <si>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</si>
  <si>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</si>
  <si>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</si>
  <si>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</si>
  <si>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</si>
  <si>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</si>
  <si>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</si>
  <si>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</si>
  <si>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</si>
  <si>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</si>
  <si>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</si>
  <si>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</si>
  <si>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</si>
  <si>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</si>
  <si>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</si>
  <si>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</si>
  <si>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</si>
  <si>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</si>
  <si>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</si>
  <si>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</si>
  <si>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</si>
  <si>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</si>
  <si>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</si>
  <si>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</si>
  <si>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</si>
  <si>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</si>
  <si>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</si>
  <si>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</si>
  <si>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</si>
  <si>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</si>
  <si>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</si>
  <si>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</si>
  <si>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</si>
  <si>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</si>
  <si>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</si>
  <si>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</si>
  <si>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</si>
  <si>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</si>
  <si>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</si>
  <si>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</si>
  <si>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</si>
  <si>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</si>
  <si>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</si>
  <si>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</si>
  <si>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</si>
  <si>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</si>
  <si>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</si>
  <si>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</si>
  <si>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</si>
  <si>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</si>
  <si>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</si>
  <si>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</si>
  <si>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</si>
  <si>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</si>
  <si>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</si>
  <si>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</si>
  <si>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</si>
  <si>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</si>
  <si>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</si>
  <si>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</si>
  <si>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</si>
  <si>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</si>
  <si>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</si>
  <si>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</si>
  <si>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</si>
  <si>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</si>
  <si>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</si>
  <si>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</si>
  <si>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</si>
  <si>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</si>
  <si>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</si>
  <si>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</si>
  <si>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</si>
  <si>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</si>
  <si>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</si>
  <si>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</si>
  <si>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</si>
  <si>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</si>
  <si>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</si>
  <si>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</si>
  <si>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</si>
  <si>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</si>
  <si>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</si>
  <si>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</si>
  <si>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</si>
  <si>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</si>
  <si>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</si>
  <si>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</si>
  <si>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</si>
  <si>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</si>
  <si>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</si>
  <si>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</si>
  <si>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</si>
  <si>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</si>
  <si>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</si>
  <si>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</si>
  <si>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</si>
  <si>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</si>
  <si>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</si>
  <si>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</si>
  <si>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</si>
  <si>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</si>
  <si>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</si>
  <si>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</si>
  <si>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</si>
  <si>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</si>
  <si>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</si>
  <si>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</si>
  <si>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</si>
  <si>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</si>
  <si>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</si>
  <si>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</si>
  <si>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</si>
  <si>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</si>
  <si>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</si>
  <si>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</si>
  <si>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</si>
  <si>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</si>
  <si>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</si>
  <si>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</si>
  <si>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</si>
  <si>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</si>
  <si>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</si>
  <si>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</si>
  <si>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</si>
  <si>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</si>
  <si>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</si>
  <si>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</si>
  <si>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</si>
  <si>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</si>
  <si>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</si>
  <si>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</si>
  <si>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</si>
  <si>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</si>
  <si>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</si>
  <si>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</si>
  <si>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</si>
  <si>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</si>
  <si>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</si>
  <si>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</si>
  <si>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</si>
  <si>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</si>
  <si>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</si>
  <si>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</si>
  <si>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</si>
  <si>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</si>
  <si>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</si>
  <si>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</si>
  <si>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</si>
  <si>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</si>
  <si>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</si>
  <si>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</si>
  <si>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</si>
  <si>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</si>
  <si>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</si>
  <si>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</si>
  <si>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</si>
  <si>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</si>
  <si>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</si>
  <si>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</si>
  <si>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</si>
  <si>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</si>
  <si>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</si>
  <si>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</si>
  <si>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</si>
  <si>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</si>
  <si>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</si>
  <si>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</si>
  <si>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</si>
  <si>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</si>
  <si>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</si>
  <si>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</si>
  <si>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</si>
  <si>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</si>
  <si>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</si>
  <si>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</si>
  <si>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</si>
  <si>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</si>
  <si>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</si>
  <si>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</si>
  <si>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</si>
  <si>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</si>
  <si>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</si>
  <si>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</si>
  <si>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</si>
  <si>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</si>
  <si>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</si>
  <si>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</si>
  <si>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</si>
  <si>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</si>
  <si>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</si>
  <si>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</si>
  <si>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</si>
  <si>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</si>
  <si>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</si>
  <si>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</si>
  <si>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</si>
  <si>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</si>
  <si>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</si>
  <si>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</si>
  <si>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</si>
  <si>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</si>
  <si>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</si>
  <si>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</si>
  <si>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</si>
  <si>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</si>
  <si>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</si>
  <si>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</si>
  <si>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</si>
  <si>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</si>
  <si>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</si>
  <si>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</si>
  <si>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</si>
  <si>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</si>
  <si>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</si>
  <si>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</si>
  <si>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</si>
  <si>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</si>
  <si>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</si>
  <si>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</si>
  <si>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</si>
  <si>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</si>
  <si>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</si>
  <si>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</si>
  <si>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</si>
  <si>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</si>
  <si>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</si>
  <si>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</si>
  <si>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</si>
  <si>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</si>
  <si>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</si>
  <si>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</si>
  <si>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</si>
  <si>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</si>
  <si>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</si>
  <si>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</si>
  <si>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</si>
  <si>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</si>
  <si>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</si>
  <si>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</si>
  <si>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</si>
  <si>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</si>
  <si>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</si>
  <si>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</si>
  <si>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</si>
  <si>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</si>
  <si>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</si>
  <si>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</si>
  <si>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</si>
  <si>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</si>
  <si>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</si>
  <si>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</si>
  <si>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</si>
  <si>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</si>
  <si>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</si>
  <si>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</si>
  <si>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</si>
  <si>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</si>
  <si>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</si>
  <si>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</si>
  <si>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</si>
  <si>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</si>
  <si>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</si>
  <si>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</si>
  <si>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</si>
  <si>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</si>
  <si>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</si>
  <si>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</si>
  <si>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</si>
  <si>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</si>
  <si>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</si>
  <si>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</si>
  <si>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</si>
  <si>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</si>
  <si>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</si>
  <si>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</si>
  <si>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</si>
  <si>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</si>
  <si>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</si>
  <si>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</si>
  <si>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</si>
  <si>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</si>
  <si>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</si>
  <si>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</si>
  <si>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</si>
  <si>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</si>
  <si>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</si>
  <si>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</si>
  <si>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</si>
  <si>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</si>
  <si>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</si>
  <si>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</si>
  <si>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</si>
  <si>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</si>
  <si>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</si>
  <si>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</si>
  <si>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</si>
  <si>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</si>
  <si>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</si>
  <si>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</si>
  <si>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</si>
  <si>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</si>
  <si>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</si>
  <si>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</si>
  <si>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</si>
  <si>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</si>
  <si>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</si>
  <si>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</si>
  <si>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</si>
  <si>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</si>
  <si>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</si>
  <si>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</si>
  <si>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</si>
  <si>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</si>
  <si>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</si>
  <si>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</si>
  <si>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</si>
  <si>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</si>
  <si>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</si>
  <si>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</si>
  <si>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</si>
  <si>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</si>
  <si>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</si>
  <si>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</si>
  <si>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</si>
  <si>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</si>
  <si>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</si>
  <si>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</si>
  <si>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</si>
  <si>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</si>
  <si>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</si>
  <si>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</si>
  <si>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</si>
  <si>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</si>
  <si>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</si>
  <si>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</si>
  <si>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</si>
  <si>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</si>
  <si>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</si>
  <si>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</si>
  <si>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</si>
  <si>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</si>
  <si>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</si>
  <si>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</si>
  <si>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</si>
  <si>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</si>
  <si>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</si>
  <si>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</si>
  <si>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</si>
  <si>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</si>
  <si>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</si>
  <si>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</si>
  <si>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</si>
  <si>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</si>
  <si>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</si>
  <si>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</si>
  <si>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</si>
  <si>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</si>
  <si>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</si>
  <si>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</si>
  <si>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</si>
  <si>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</si>
  <si>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</si>
  <si>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</si>
  <si>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</si>
  <si>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</si>
  <si>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</si>
  <si>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</si>
  <si>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</si>
  <si>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</si>
  <si>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</si>
  <si>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</si>
  <si>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</si>
  <si>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</si>
  <si>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</si>
  <si>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</si>
  <si>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</si>
  <si>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</si>
  <si>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</si>
  <si>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</si>
  <si>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</si>
  <si>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</si>
  <si>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</si>
  <si>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</si>
  <si>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</si>
  <si>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</si>
  <si>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</si>
  <si>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</si>
  <si>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</si>
  <si>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</si>
  <si>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</si>
  <si>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</si>
  <si>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</si>
  <si>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</si>
  <si>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</si>
  <si>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</si>
  <si>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</si>
  <si>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</si>
  <si>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</si>
  <si>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</si>
  <si>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</si>
  <si>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</si>
  <si>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</si>
  <si>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</si>
  <si>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</si>
  <si>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</si>
  <si>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</si>
  <si>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</si>
  <si>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</si>
  <si>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</si>
  <si>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</si>
  <si>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</si>
  <si>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</si>
  <si>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</si>
  <si>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</si>
  <si>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</si>
  <si>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</si>
  <si>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</si>
  <si>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</si>
  <si>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</si>
  <si>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</si>
  <si>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</si>
  <si>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</si>
  <si>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</si>
  <si>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</si>
  <si>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</si>
  <si>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</si>
  <si>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</si>
  <si>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</si>
  <si>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</si>
  <si>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</si>
  <si>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</si>
  <si>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</si>
  <si>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</si>
  <si>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</si>
  <si>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</si>
  <si>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</si>
  <si>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</si>
  <si>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</si>
  <si>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</si>
  <si>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</si>
  <si>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</si>
  <si>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</si>
  <si>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</si>
  <si>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</si>
  <si>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</si>
  <si>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</si>
  <si>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</si>
  <si>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</si>
  <si>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</si>
  <si>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</si>
  <si>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</si>
  <si>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</si>
  <si>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</si>
  <si>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</si>
  <si>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</si>
  <si>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</si>
  <si>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</si>
  <si>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</si>
  <si>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</si>
  <si>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</si>
  <si>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</si>
  <si>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</si>
  <si>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</si>
  <si>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</si>
  <si>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</si>
  <si>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</si>
  <si>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</si>
  <si>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</si>
  <si>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</si>
  <si>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</si>
  <si>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</si>
  <si>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</si>
  <si>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</si>
  <si>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</si>
  <si>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</si>
  <si>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</si>
  <si>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</si>
  <si>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</si>
  <si>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</si>
  <si>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</si>
  <si>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</si>
  <si>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</si>
  <si>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</si>
  <si>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</si>
  <si>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</si>
  <si>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</si>
  <si>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</si>
  <si>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</si>
  <si>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</si>
  <si>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</si>
  <si>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</si>
  <si>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</si>
  <si>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</si>
  <si>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</si>
  <si>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</si>
  <si>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</si>
  <si>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</si>
  <si>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</si>
  <si>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</si>
  <si>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</si>
  <si>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</si>
  <si>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</si>
  <si>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</si>
  <si>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</si>
  <si>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</si>
  <si>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</si>
  <si>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</si>
  <si>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</si>
  <si>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</si>
  <si>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</si>
  <si>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</si>
  <si>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</si>
  <si>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</si>
  <si>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</si>
  <si>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</si>
  <si>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</si>
  <si>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</si>
  <si>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</si>
  <si>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</si>
  <si>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</si>
  <si>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</si>
  <si>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</si>
  <si>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</si>
  <si>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</si>
  <si>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</si>
  <si>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</si>
  <si>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</si>
  <si>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</si>
  <si>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</si>
  <si>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</si>
  <si>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</si>
  <si>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</si>
  <si>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</si>
  <si>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</si>
  <si>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</si>
  <si>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</si>
  <si>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</si>
  <si>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</si>
  <si>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</si>
  <si>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</si>
  <si>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</si>
  <si>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</si>
  <si>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</si>
  <si>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</si>
  <si>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</si>
  <si>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</si>
  <si>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</si>
  <si>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</si>
  <si>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</si>
  <si>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</si>
  <si>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</si>
  <si>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</si>
  <si>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</si>
  <si>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</si>
  <si>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</si>
  <si>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</si>
  <si>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</si>
  <si>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</si>
  <si>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</si>
  <si>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</si>
  <si>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</si>
  <si>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</si>
  <si>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</si>
  <si>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</si>
  <si>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</si>
  <si>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</si>
  <si>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</si>
  <si>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</si>
  <si>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</si>
  <si>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</si>
  <si>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</si>
  <si>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</si>
  <si>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</si>
  <si>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</si>
  <si>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</si>
  <si>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</si>
  <si>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</si>
  <si>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</si>
  <si>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</si>
  <si>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</si>
  <si>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</si>
  <si>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</si>
  <si>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</si>
  <si>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</si>
  <si>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</si>
  <si>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</si>
  <si>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</si>
  <si>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</si>
  <si>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</si>
  <si>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</si>
  <si>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</si>
  <si>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</si>
  <si>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</si>
  <si>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</si>
  <si>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</si>
  <si>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</si>
  <si>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</si>
  <si>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</si>
  <si>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</si>
  <si>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</si>
  <si>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</si>
  <si>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</si>
  <si>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</si>
  <si>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</si>
  <si>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</si>
  <si>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</si>
  <si>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</si>
  <si>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</si>
  <si>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</si>
  <si>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</si>
  <si>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</si>
  <si>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</si>
  <si>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</si>
  <si>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</si>
  <si>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</si>
  <si>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</si>
  <si>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</si>
  <si>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</si>
  <si>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</si>
  <si>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</si>
  <si>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</si>
  <si>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</si>
  <si>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</si>
  <si>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</si>
  <si>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</si>
  <si>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</si>
  <si>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</si>
  <si>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</si>
  <si>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</si>
  <si>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</si>
  <si>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</si>
  <si>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</si>
  <si>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</si>
  <si>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</si>
  <si>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</si>
  <si>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</si>
  <si>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</si>
  <si>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</si>
  <si>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</si>
  <si>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</si>
  <si>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</si>
  <si>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</si>
  <si>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</si>
  <si>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</si>
  <si>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</si>
  <si>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</si>
  <si>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</si>
  <si>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</si>
  <si>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</si>
  <si>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</si>
  <si>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</si>
  <si>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</si>
  <si>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</si>
  <si>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</si>
  <si>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</si>
  <si>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</si>
  <si>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</si>
  <si>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</si>
  <si>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</si>
  <si>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</si>
  <si>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</si>
  <si>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</si>
  <si>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</si>
  <si>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</si>
  <si>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</si>
  <si>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</si>
  <si>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</si>
  <si>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</si>
  <si>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</si>
  <si>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</si>
  <si>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</si>
  <si>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</si>
  <si>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</si>
  <si>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</si>
  <si>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</si>
  <si>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</si>
  <si>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</si>
  <si>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</si>
  <si>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</si>
  <si>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</si>
  <si>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</si>
  <si>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</si>
  <si>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</si>
  <si>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</si>
  <si>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</si>
  <si>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</si>
  <si>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</si>
  <si>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</si>
  <si>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</si>
  <si>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</si>
  <si>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</si>
  <si>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</si>
  <si>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</si>
  <si>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</si>
  <si>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</si>
  <si>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</si>
  <si>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</si>
  <si>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</si>
  <si>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</si>
  <si>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</si>
  <si>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</si>
  <si>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</si>
  <si>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</si>
  <si>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</si>
  <si>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</si>
  <si>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</si>
  <si>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</si>
  <si>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</si>
  <si>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</si>
  <si>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</si>
  <si>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</si>
  <si>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</si>
  <si>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</si>
  <si>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</si>
  <si>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</si>
  <si>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</si>
  <si>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</si>
  <si>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</si>
  <si>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</si>
  <si>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</si>
  <si>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</si>
  <si>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</si>
  <si>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</si>
  <si>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</si>
  <si>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</si>
  <si>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</si>
  <si>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</si>
  <si>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</si>
  <si>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</si>
  <si>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</si>
  <si>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</si>
  <si>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</si>
  <si>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</si>
  <si>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</si>
  <si>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</si>
  <si>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</si>
  <si>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</si>
  <si>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</si>
  <si>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</si>
  <si>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</si>
  <si>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</si>
  <si>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</si>
  <si>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</si>
  <si>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</si>
  <si>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</si>
  <si>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</si>
  <si>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</si>
  <si>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</si>
  <si>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</si>
  <si>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</si>
  <si>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</si>
  <si>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</si>
  <si>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</si>
  <si>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</si>
  <si>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</si>
  <si>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</si>
  <si>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</si>
  <si>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</si>
  <si>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</si>
  <si>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</si>
  <si>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</si>
  <si>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</si>
  <si>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</si>
  <si>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</si>
  <si>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</si>
  <si>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</si>
  <si>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</si>
  <si>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</si>
  <si>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</si>
  <si>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</si>
  <si>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</si>
  <si>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</si>
  <si>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</si>
  <si>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</si>
  <si>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</si>
  <si>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</si>
  <si>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</si>
  <si>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</si>
  <si>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</si>
  <si>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</si>
  <si>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</si>
  <si>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</si>
  <si>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</si>
  <si>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</si>
  <si>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</si>
  <si>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</si>
  <si>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</si>
  <si>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</si>
  <si>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</si>
  <si>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</si>
  <si>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</si>
  <si>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</si>
  <si>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</si>
  <si>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</si>
  <si>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</si>
  <si>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</si>
  <si>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</si>
  <si>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</si>
  <si>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</si>
  <si>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</si>
  <si>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</si>
  <si>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</si>
  <si>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</si>
  <si>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</si>
  <si>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</si>
  <si>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</si>
  <si>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</si>
  <si>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</si>
  <si>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</si>
  <si>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</si>
  <si>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</si>
  <si>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</si>
  <si>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</si>
  <si>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</si>
  <si>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</si>
  <si>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</si>
  <si>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</si>
  <si>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</si>
  <si>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</si>
  <si>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</si>
  <si>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</si>
  <si>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</si>
  <si>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</si>
  <si>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</si>
  <si>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</si>
  <si>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</si>
  <si>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</si>
  <si>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</si>
  <si>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</si>
  <si>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</si>
  <si>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</si>
  <si>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</si>
  <si>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</si>
  <si>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</si>
  <si>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</si>
  <si>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</si>
  <si>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</si>
  <si>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</si>
  <si>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</si>
  <si>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</si>
  <si>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</si>
  <si>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</si>
  <si>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</si>
  <si>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</si>
  <si>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</si>
  <si>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</si>
  <si>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</si>
  <si>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</si>
  <si>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</si>
  <si>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</si>
  <si>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</si>
  <si>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</si>
  <si>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</si>
  <si>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</si>
  <si>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</si>
  <si>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</si>
  <si>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</si>
  <si>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</si>
  <si>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</si>
  <si>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</si>
  <si>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</si>
  <si>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</si>
  <si>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</si>
  <si>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</si>
  <si>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</si>
  <si>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</si>
  <si>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</si>
  <si>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</si>
  <si>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</si>
  <si>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</si>
  <si>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</si>
  <si>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</si>
  <si>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</si>
  <si>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</si>
  <si>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</si>
  <si>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</si>
  <si>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</si>
  <si>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</si>
  <si>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</si>
  <si>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</si>
  <si>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</si>
  <si>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</si>
  <si>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</si>
  <si>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</si>
  <si>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</si>
  <si>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</si>
  <si>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</si>
  <si>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</si>
  <si>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</si>
  <si>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</si>
  <si>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</si>
  <si>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</si>
  <si>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</si>
  <si>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</si>
  <si>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</si>
  <si>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</si>
  <si>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</si>
  <si>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</si>
  <si>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</si>
  <si>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</si>
  <si>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</si>
  <si>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</si>
  <si>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</si>
  <si>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</si>
  <si>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</si>
  <si>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</si>
  <si>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</si>
  <si>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</si>
  <si>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</si>
  <si>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</si>
  <si>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</si>
  <si>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</si>
  <si>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</si>
  <si>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</si>
  <si>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</si>
  <si>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</si>
  <si>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</si>
  <si>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</si>
  <si>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</si>
  <si>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</si>
  <si>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</si>
  <si>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</si>
  <si>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</si>
  <si>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</si>
  <si>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</si>
  <si>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</si>
  <si>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</si>
  <si>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</si>
  <si>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</si>
  <si>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</si>
  <si>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</si>
  <si>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</si>
  <si>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</si>
  <si>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</si>
  <si>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</si>
  <si>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</si>
  <si>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</si>
  <si>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</si>
  <si>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</si>
  <si>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</si>
  <si>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</si>
  <si>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</si>
  <si>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</si>
  <si>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</si>
  <si>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</si>
  <si>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</si>
  <si>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</si>
  <si>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</si>
  <si>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</si>
  <si>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</si>
  <si>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</si>
  <si>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</si>
  <si>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</si>
  <si>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</si>
  <si>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</si>
  <si>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</si>
  <si>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</si>
  <si>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</si>
  <si>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</si>
  <si>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</si>
  <si>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</si>
  <si>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</si>
  <si>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</si>
  <si>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</si>
  <si>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</si>
  <si>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</si>
  <si>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</si>
  <si>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</si>
  <si>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</si>
  <si>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</si>
  <si>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</si>
  <si>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</si>
  <si>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</si>
  <si>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</si>
  <si>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</si>
  <si>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</si>
  <si>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</si>
  <si>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</si>
  <si>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</si>
  <si>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</si>
  <si>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</si>
  <si>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</si>
  <si>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</si>
  <si>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</si>
  <si>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</si>
  <si>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</si>
  <si>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</si>
  <si>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</si>
  <si>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</si>
  <si>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</si>
  <si>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</si>
  <si>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</si>
  <si>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</si>
  <si>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</si>
  <si>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</si>
  <si>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</si>
  <si>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</si>
  <si>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</si>
  <si>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</si>
  <si>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</si>
  <si>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</si>
  <si>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</si>
  <si>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</si>
  <si>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</si>
  <si>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</si>
  <si>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</si>
  <si>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</si>
  <si>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</si>
  <si>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</si>
  <si>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</si>
  <si>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</si>
  <si>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</si>
  <si>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</si>
  <si>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</si>
  <si>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</si>
  <si>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</si>
  <si>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</si>
  <si>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</si>
  <si>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</si>
  <si>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</si>
  <si>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</si>
  <si>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</si>
  <si>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</si>
  <si>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</si>
  <si>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</si>
  <si>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</si>
  <si>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</si>
  <si>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</si>
  <si>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</si>
  <si>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</si>
  <si>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</si>
  <si>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</si>
  <si>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</si>
  <si>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</si>
  <si>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</si>
  <si>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</si>
  <si>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</si>
  <si>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</si>
  <si>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</si>
  <si>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</si>
  <si>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</si>
  <si>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</si>
  <si>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</si>
  <si>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</si>
  <si>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</si>
  <si>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</si>
  <si>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</si>
  <si>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</si>
  <si>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</si>
  <si>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</si>
  <si>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</si>
  <si>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</si>
  <si>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</si>
  <si>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</si>
  <si>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</si>
  <si>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</si>
  <si>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</si>
  <si>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</si>
  <si>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</si>
  <si>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</si>
  <si>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</si>
  <si>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</si>
  <si>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</si>
  <si>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</si>
  <si>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</si>
  <si>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</si>
  <si>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</si>
  <si>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</si>
  <si>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</si>
  <si>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</si>
  <si>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</si>
  <si>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</si>
  <si>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</si>
  <si>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</si>
  <si>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</si>
  <si>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</si>
  <si>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</si>
  <si>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</si>
  <si>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</si>
  <si>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</si>
  <si>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</si>
  <si>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</si>
  <si>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</si>
  <si>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</si>
  <si>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</si>
  <si>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</si>
  <si>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</si>
  <si>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</si>
  <si>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</si>
  <si>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</si>
  <si>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</si>
  <si>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</si>
  <si>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</si>
  <si>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</si>
  <si>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</si>
  <si>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</si>
  <si>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</si>
  <si>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</si>
  <si>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</si>
  <si>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</si>
  <si>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</si>
  <si>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</si>
  <si>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</si>
  <si>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</si>
  <si>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</si>
  <si>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</si>
  <si>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</si>
  <si>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</si>
  <si>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</si>
  <si>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</si>
  <si>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</si>
  <si>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</si>
  <si>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</si>
  <si>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</si>
  <si>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</si>
  <si>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</si>
  <si>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</si>
  <si>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</si>
  <si>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</si>
  <si>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</si>
  <si>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</si>
  <si>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</si>
  <si>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</si>
  <si>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</si>
  <si>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</si>
  <si>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</si>
  <si>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</si>
  <si>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</si>
  <si>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</si>
  <si>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</si>
  <si>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</si>
  <si>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</si>
  <si>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</si>
  <si>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</si>
  <si>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</si>
  <si>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</si>
  <si>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</si>
  <si>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</si>
  <si>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</si>
  <si>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</si>
  <si>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</si>
  <si>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</si>
  <si>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</si>
  <si>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</si>
  <si>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</si>
  <si>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</si>
  <si>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</si>
  <si>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</si>
  <si>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</si>
  <si>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</si>
  <si>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</si>
  <si>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</si>
  <si>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</si>
  <si>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</si>
  <si>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</si>
  <si>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</si>
  <si>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</si>
  <si>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</si>
  <si>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</si>
  <si>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</si>
  <si>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</si>
  <si>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</si>
  <si>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</si>
  <si>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</si>
  <si>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</si>
  <si>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</si>
  <si>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</si>
  <si>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</si>
  <si>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</si>
  <si>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</si>
  <si>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</si>
  <si>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</si>
  <si>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</si>
  <si>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</si>
  <si>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</si>
  <si>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</si>
  <si>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</si>
  <si>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</si>
  <si>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</si>
  <si>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</si>
  <si>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</si>
  <si>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</si>
  <si>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</si>
  <si>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</si>
  <si>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</si>
  <si>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</si>
  <si>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</si>
  <si>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</si>
  <si>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</si>
  <si>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</si>
  <si>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</si>
  <si>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</si>
  <si>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</si>
  <si>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</si>
  <si>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</si>
  <si>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</si>
  <si>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</si>
  <si>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</si>
  <si>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</si>
  <si>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</si>
  <si>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</si>
  <si>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</si>
  <si>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</si>
  <si>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</si>
  <si>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</si>
  <si>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</si>
  <si>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</si>
  <si>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</si>
  <si>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</si>
  <si>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</si>
  <si>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</si>
  <si>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</si>
  <si>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</si>
  <si>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</si>
  <si>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</si>
  <si>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</si>
  <si>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</si>
  <si>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</si>
  <si>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</si>
  <si>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</si>
  <si>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</si>
  <si>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</si>
  <si>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</si>
  <si>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</si>
  <si>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</si>
  <si>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</si>
  <si>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</si>
  <si>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</si>
  <si>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</si>
  <si>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</si>
  <si>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</si>
  <si>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</si>
  <si>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</si>
  <si>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</si>
  <si>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</si>
  <si>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</si>
  <si>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</si>
  <si>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</si>
  <si>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</si>
  <si>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</si>
  <si>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</si>
  <si>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</si>
  <si>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</si>
  <si>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</si>
  <si>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</si>
  <si>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</si>
  <si>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</si>
  <si>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</si>
  <si>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</si>
  <si>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</si>
  <si>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</si>
  <si>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</si>
  <si>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</si>
  <si>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</si>
  <si>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</si>
  <si>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</si>
  <si>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</si>
  <si>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</si>
  <si>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</si>
  <si>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</si>
  <si>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</si>
  <si>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</si>
  <si>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</si>
  <si>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</si>
  <si>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</si>
  <si>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</si>
  <si>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</si>
  <si>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</si>
  <si>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</si>
  <si>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</si>
  <si>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</si>
  <si>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</si>
  <si>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</si>
  <si>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</si>
  <si>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</si>
  <si>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</si>
  <si>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</si>
  <si>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</si>
  <si>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</si>
  <si>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</si>
  <si>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</si>
  <si>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</si>
  <si>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</si>
  <si>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</si>
  <si>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</si>
  <si>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</si>
  <si>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</si>
  <si>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</si>
  <si>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</si>
  <si>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</si>
  <si>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</si>
  <si>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</si>
  <si>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</si>
  <si>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</si>
  <si>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</si>
  <si>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</si>
  <si>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</si>
  <si>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</si>
  <si>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</si>
  <si>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</si>
  <si>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</si>
  <si>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</si>
  <si>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</si>
  <si>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</si>
  <si>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</si>
  <si>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</si>
  <si>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</si>
  <si>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</si>
  <si>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</si>
  <si>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</si>
  <si>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</si>
  <si>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</si>
  <si>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</si>
  <si>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</si>
  <si>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</si>
  <si>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</si>
  <si>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</si>
  <si>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</si>
  <si>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</si>
  <si>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</si>
  <si>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</si>
  <si>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</si>
  <si>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</si>
  <si>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</si>
  <si>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</si>
  <si>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</si>
  <si>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</si>
  <si>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</si>
  <si>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</si>
  <si>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</si>
  <si>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</si>
  <si>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</si>
  <si>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</si>
  <si>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</si>
  <si>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</si>
  <si>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</si>
  <si>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</si>
  <si>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</si>
  <si>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</si>
  <si>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</si>
  <si>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</si>
  <si>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</si>
  <si>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</si>
  <si>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</si>
  <si>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</si>
  <si>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</si>
  <si>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</si>
  <si>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</si>
  <si>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</si>
  <si>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</si>
  <si>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</si>
  <si>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</si>
  <si>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</si>
  <si>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</si>
  <si>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</si>
  <si>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</si>
  <si>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</si>
  <si>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</si>
  <si>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</si>
  <si>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</si>
  <si>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</si>
  <si>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</si>
  <si>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</si>
  <si>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</si>
  <si>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</si>
  <si>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</si>
  <si>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</si>
  <si>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</si>
  <si>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</si>
  <si>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</si>
  <si>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</si>
  <si>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</si>
  <si>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</si>
  <si>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</si>
  <si>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</si>
  <si>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</si>
  <si>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</si>
  <si>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</si>
  <si>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</si>
  <si>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</si>
  <si>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</si>
  <si>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</si>
  <si>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</si>
  <si>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</si>
  <si>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</si>
  <si>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</si>
  <si>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</si>
  <si>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</si>
  <si>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</si>
  <si>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</si>
  <si>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</si>
  <si>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</si>
  <si>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</si>
  <si>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</si>
  <si>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</si>
  <si>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</si>
  <si>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</si>
  <si>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</si>
  <si>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</si>
  <si>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</si>
  <si>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</si>
  <si>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</si>
  <si>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</si>
  <si>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</si>
  <si>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</si>
  <si>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</si>
  <si>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</si>
  <si>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</si>
  <si>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</si>
  <si>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</si>
  <si>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</si>
  <si>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</si>
  <si>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</si>
  <si>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</si>
  <si>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</si>
  <si>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</si>
  <si>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</si>
  <si>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</si>
  <si>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</si>
  <si>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</si>
  <si>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</si>
  <si>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</si>
  <si>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</si>
  <si>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</si>
  <si>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</si>
  <si>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</si>
  <si>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</si>
  <si>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</si>
  <si>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</si>
  <si>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</si>
  <si>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</si>
  <si>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</si>
  <si>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</si>
  <si>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</si>
  <si>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</si>
  <si>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</si>
  <si>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</si>
  <si>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</si>
  <si>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</si>
  <si>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</si>
  <si>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</si>
  <si>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</si>
  <si>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</si>
  <si>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</si>
  <si>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</si>
  <si>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</si>
  <si>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</si>
  <si>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</si>
  <si>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</si>
  <si>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</si>
  <si>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</si>
  <si>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</si>
  <si>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</si>
  <si>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</si>
  <si>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</si>
  <si>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</si>
  <si>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</si>
  <si>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</si>
  <si>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</si>
  <si>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</si>
  <si>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</si>
  <si>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</si>
  <si>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</si>
  <si>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</si>
  <si>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</si>
  <si>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</si>
  <si>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</si>
  <si>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</si>
  <si>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</si>
  <si>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</si>
  <si>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</si>
  <si>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</si>
  <si>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</si>
  <si>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</si>
  <si>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</si>
  <si>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</si>
  <si>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</si>
  <si>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</si>
  <si>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</si>
  <si>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</si>
  <si>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</si>
  <si>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</si>
  <si>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</si>
  <si>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</si>
  <si>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</si>
  <si>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</si>
  <si>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</si>
  <si>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</si>
  <si>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</si>
  <si>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</si>
  <si>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</si>
  <si>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</si>
  <si>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</si>
  <si>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</si>
  <si>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</si>
  <si>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</si>
  <si>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</si>
  <si>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</si>
  <si>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</si>
  <si>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</si>
  <si>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</si>
  <si>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</si>
  <si>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</si>
  <si>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</si>
  <si>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</si>
  <si>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</si>
  <si>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</si>
  <si>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</si>
  <si>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</si>
  <si>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</si>
  <si>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</si>
  <si>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</si>
  <si>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</si>
  <si>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</si>
  <si>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</si>
  <si>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</si>
  <si>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</si>
  <si>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</si>
  <si>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</si>
  <si>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</si>
  <si>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</si>
  <si>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</si>
  <si>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</si>
  <si>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</si>
  <si>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</si>
  <si>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</si>
  <si>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</si>
  <si>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</si>
  <si>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</si>
  <si>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</si>
  <si>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</si>
  <si>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</si>
  <si>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</si>
  <si>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</si>
  <si>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</si>
  <si>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</si>
  <si>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</si>
  <si>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</si>
  <si>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</si>
  <si>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</si>
  <si>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</si>
  <si>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</si>
  <si>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</si>
  <si>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</si>
  <si>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</si>
  <si>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</si>
  <si>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</si>
  <si>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</si>
  <si>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</si>
  <si>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</si>
  <si>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</si>
  <si>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</si>
  <si>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</si>
  <si>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</si>
  <si>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</si>
  <si>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</si>
  <si>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</si>
  <si>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</si>
  <si>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</si>
  <si>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</si>
  <si>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</si>
  <si>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</si>
  <si>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</si>
  <si>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</si>
  <si>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</si>
  <si>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</si>
  <si>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</si>
  <si>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</si>
  <si>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</si>
  <si>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</si>
  <si>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</si>
  <si>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</si>
  <si>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</si>
  <si>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</si>
  <si>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</si>
  <si>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</si>
  <si>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</si>
  <si>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</si>
  <si>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</si>
  <si>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</si>
  <si>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</si>
  <si>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</si>
  <si>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</si>
  <si>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</si>
  <si>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</si>
  <si>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</si>
  <si>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</si>
  <si>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</si>
  <si>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</si>
  <si>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</si>
  <si>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</si>
  <si>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</si>
  <si>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</si>
  <si>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</si>
  <si>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</si>
  <si>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</si>
  <si>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</si>
  <si>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</si>
  <si>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</si>
  <si>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</si>
  <si>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</si>
  <si>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</si>
  <si>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</si>
  <si>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</si>
  <si>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</si>
  <si>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</si>
  <si>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</si>
  <si>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</si>
  <si>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</si>
  <si>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</si>
  <si>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</si>
  <si>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</si>
  <si>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</si>
  <si>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</si>
  <si>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</si>
  <si>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</si>
  <si>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</si>
  <si>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</si>
  <si>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</si>
  <si>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</si>
  <si>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</si>
  <si>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</si>
  <si>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</si>
  <si>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</si>
  <si>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</si>
  <si>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</si>
  <si>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</si>
  <si>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</si>
  <si>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</si>
  <si>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</si>
  <si>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</si>
  <si>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</si>
  <si>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</si>
  <si>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</si>
  <si>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</si>
  <si>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</si>
  <si>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</si>
  <si>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</si>
  <si>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</si>
  <si>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</si>
  <si>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</si>
  <si>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</si>
  <si>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</si>
  <si>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</si>
  <si>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</si>
  <si>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</si>
  <si>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</si>
  <si>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</si>
  <si>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</si>
  <si>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</si>
  <si>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</si>
  <si>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</si>
  <si>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</si>
  <si>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</si>
  <si>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</si>
  <si>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</si>
  <si>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</si>
  <si>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</si>
  <si>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</si>
  <si>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</si>
  <si>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</si>
  <si>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</si>
  <si>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</si>
  <si>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</si>
  <si>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</si>
  <si>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</si>
  <si>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</si>
  <si>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</si>
  <si>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</si>
  <si>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</si>
  <si>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</si>
  <si>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</si>
  <si>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</si>
  <si>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</si>
  <si>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</si>
  <si>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</si>
  <si>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</si>
  <si>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</si>
  <si>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</si>
  <si>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</si>
  <si>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</si>
  <si>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</si>
  <si>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</si>
  <si>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</si>
  <si>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</si>
  <si>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</si>
  <si>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</si>
  <si>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</si>
  <si>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</si>
  <si>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</si>
  <si>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</si>
  <si>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</si>
  <si>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</si>
  <si>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</si>
  <si>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</si>
  <si>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</si>
  <si>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</si>
  <si>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</si>
  <si>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</si>
  <si>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</si>
  <si>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</si>
  <si>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</si>
  <si>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</si>
  <si>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</si>
  <si>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</si>
  <si>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</si>
  <si>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</si>
  <si>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</si>
  <si>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</si>
  <si>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</si>
  <si>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</si>
  <si>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</si>
  <si>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</si>
  <si>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</si>
  <si>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</si>
  <si>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</si>
  <si>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</si>
  <si>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</si>
  <si>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</si>
  <si>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</si>
  <si>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</si>
  <si>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</si>
  <si>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</si>
  <si>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</si>
  <si>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</si>
  <si>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</si>
  <si>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</si>
  <si>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</si>
  <si>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</si>
  <si>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</si>
  <si>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</si>
  <si>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</si>
  <si>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</si>
  <si>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</si>
  <si>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</si>
  <si>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</si>
  <si>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</si>
  <si>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</si>
  <si>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</si>
  <si>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</si>
  <si>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</si>
  <si>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</si>
  <si>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</si>
  <si>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</si>
  <si>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</si>
  <si>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</si>
  <si>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</si>
  <si>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</si>
  <si>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</si>
  <si>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</si>
  <si>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</si>
  <si>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</si>
  <si>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</si>
  <si>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</si>
  <si>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</si>
  <si>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</si>
  <si>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</si>
  <si>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</si>
  <si>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</si>
  <si>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</si>
  <si>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</si>
  <si>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</si>
  <si>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</si>
  <si>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</si>
  <si>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</si>
  <si>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</si>
  <si>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</si>
  <si>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</si>
  <si>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</si>
  <si>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</si>
  <si>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</si>
  <si>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</si>
  <si>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</si>
  <si>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</si>
  <si>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</si>
  <si>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</si>
  <si>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</si>
  <si>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</si>
  <si>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</si>
  <si>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</si>
  <si>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</si>
  <si>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</si>
  <si>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</si>
  <si>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</si>
  <si>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</si>
  <si>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</si>
  <si>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</si>
  <si>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</si>
  <si>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</si>
  <si>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</si>
  <si>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</si>
  <si>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</si>
  <si>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</si>
  <si>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</si>
  <si>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</si>
  <si>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</si>
  <si>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</si>
  <si>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</si>
  <si>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</si>
  <si>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</si>
  <si>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</si>
  <si>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</si>
  <si>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</si>
  <si>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</si>
  <si>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</si>
  <si>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</si>
  <si>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</si>
  <si>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</si>
  <si>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</si>
  <si>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</si>
  <si>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</si>
  <si>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</si>
  <si>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</si>
  <si>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</si>
  <si>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</si>
  <si>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</si>
  <si>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</si>
  <si>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</si>
  <si>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</si>
  <si>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</si>
  <si>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</si>
  <si>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</si>
  <si>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</si>
  <si>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</si>
  <si>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</si>
  <si>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</si>
  <si>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</si>
  <si>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</si>
  <si>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</si>
  <si>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</si>
  <si>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</si>
  <si>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</si>
  <si>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</si>
  <si>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</si>
  <si>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</si>
  <si>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</si>
  <si>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</si>
  <si>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</si>
  <si>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</si>
  <si>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</si>
  <si>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</si>
  <si>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</si>
  <si>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</si>
  <si>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</si>
  <si>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</si>
  <si>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</si>
  <si>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</si>
  <si>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</si>
  <si>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</si>
  <si>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</si>
  <si>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</si>
  <si>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</si>
  <si>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</si>
  <si>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</si>
  <si>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</si>
  <si>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</si>
  <si>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</si>
  <si>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</si>
  <si>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</si>
  <si>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</si>
  <si>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</si>
  <si>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</si>
  <si>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</si>
  <si>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</si>
  <si>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</si>
  <si>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</si>
  <si>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</si>
  <si>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</si>
  <si>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</si>
  <si>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</si>
  <si>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</si>
  <si>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</si>
  <si>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</si>
  <si>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</si>
  <si>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</si>
  <si>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</si>
  <si>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</si>
  <si>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</si>
  <si>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</si>
  <si>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</si>
  <si>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</si>
  <si>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</si>
  <si>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</si>
  <si>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</si>
  <si>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</si>
  <si>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</si>
  <si>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</si>
  <si>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</si>
  <si>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</si>
  <si>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</si>
  <si>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</si>
  <si>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</si>
  <si>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</si>
  <si>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</si>
  <si>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</si>
  <si>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</si>
  <si>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</si>
  <si>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</si>
  <si>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</si>
  <si>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</si>
  <si>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</si>
  <si>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</si>
  <si>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</si>
  <si>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</si>
  <si>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</si>
  <si>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</si>
  <si>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</si>
  <si>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</si>
  <si>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</si>
  <si>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</si>
  <si>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</si>
  <si>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</si>
  <si>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</si>
  <si>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</si>
  <si>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</si>
  <si>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</si>
  <si>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</si>
  <si>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</si>
  <si>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</si>
  <si>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</si>
  <si>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</si>
  <si>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</si>
  <si>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</si>
  <si>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</si>
  <si>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</si>
  <si>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</si>
  <si>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</si>
  <si>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</si>
  <si>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</si>
  <si>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</si>
  <si>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</si>
  <si>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</si>
  <si>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</si>
  <si>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</si>
  <si>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</si>
  <si>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</si>
  <si>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</si>
  <si>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</si>
  <si>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</si>
  <si>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</si>
  <si>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</si>
  <si>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</si>
  <si>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</si>
  <si>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</si>
  <si>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</si>
  <si>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</si>
  <si>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</si>
  <si>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</si>
  <si>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</si>
  <si>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</si>
  <si>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</si>
  <si>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</si>
  <si>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</si>
  <si>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</si>
  <si>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</si>
  <si>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</si>
  <si>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</si>
  <si>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</si>
  <si>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</si>
  <si>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</si>
  <si>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</si>
  <si>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</si>
  <si>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</si>
  <si>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</si>
  <si>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</si>
  <si>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</si>
  <si>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</si>
  <si>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</si>
  <si>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</si>
  <si>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</si>
  <si>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</si>
  <si>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</si>
  <si>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</si>
  <si>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</si>
  <si>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</si>
  <si>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</si>
  <si>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</si>
  <si>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</si>
  <si>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</si>
  <si>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</si>
  <si>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</si>
  <si>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</si>
  <si>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</si>
  <si>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</si>
  <si>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</si>
  <si>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</si>
  <si>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</si>
  <si>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</si>
  <si>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</si>
  <si>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</si>
  <si>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</si>
  <si>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</si>
  <si>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</si>
  <si>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</si>
  <si>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</si>
  <si>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</si>
  <si>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</si>
  <si>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</si>
  <si>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</si>
  <si>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</si>
  <si>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</si>
  <si>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</si>
  <si>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</si>
  <si>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</si>
  <si>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</si>
  <si>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</si>
  <si>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</si>
  <si>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</si>
  <si>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</si>
  <si>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</si>
  <si>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</si>
  <si>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</si>
  <si>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</si>
  <si>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</si>
  <si>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</si>
  <si>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</si>
  <si>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</si>
  <si>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</si>
  <si>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</si>
  <si>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</si>
  <si>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</si>
  <si>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</si>
  <si>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</si>
  <si>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</si>
  <si>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</si>
  <si>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</si>
  <si>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</si>
  <si>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</si>
  <si>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</si>
  <si>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</si>
  <si>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</si>
  <si>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</si>
  <si>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</si>
  <si>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</si>
  <si>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</si>
  <si>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</si>
  <si>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</si>
  <si>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</si>
  <si>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</si>
  <si>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</si>
  <si>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</si>
  <si>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</si>
  <si>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</si>
  <si>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</si>
  <si>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</si>
  <si>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</si>
  <si>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</si>
  <si>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</si>
  <si>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</si>
  <si>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</si>
  <si>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</si>
  <si>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</si>
  <si>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</si>
  <si>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</si>
  <si>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</si>
  <si>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</si>
  <si>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</si>
  <si>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</si>
  <si>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</si>
  <si>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</si>
  <si>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</si>
  <si>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</si>
  <si>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</si>
  <si>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</si>
  <si>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</si>
  <si>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</si>
  <si>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</si>
  <si>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</si>
  <si>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</si>
  <si>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</si>
  <si>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</si>
  <si>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</si>
  <si>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</si>
  <si>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</si>
  <si>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</si>
  <si>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</si>
  <si>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</si>
  <si>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</si>
  <si>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</si>
  <si>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</si>
  <si>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</si>
  <si>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</si>
  <si>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</si>
  <si>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</si>
  <si>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</si>
  <si>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</si>
  <si>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</si>
  <si>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</si>
  <si>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</si>
  <si>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</si>
  <si>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</si>
  <si>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</si>
  <si>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</si>
  <si>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</si>
  <si>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</si>
  <si>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</si>
  <si>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</si>
  <si>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</si>
  <si>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</si>
  <si>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</si>
  <si>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</si>
  <si>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</si>
  <si>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</si>
  <si>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</si>
  <si>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</si>
  <si>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</si>
  <si>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</si>
  <si>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</si>
  <si>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</si>
  <si>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</si>
  <si>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</si>
  <si>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</si>
  <si>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</si>
  <si>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</si>
  <si>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</si>
  <si>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</si>
  <si>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</si>
  <si>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</si>
  <si>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</si>
  <si>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</si>
  <si>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</si>
  <si>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</si>
  <si>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</si>
  <si>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</si>
  <si>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</si>
  <si>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</si>
  <si>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</si>
  <si>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</si>
  <si>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</si>
  <si>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</si>
  <si>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</si>
  <si>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</si>
  <si>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</si>
  <si>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</si>
  <si>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</si>
  <si>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</si>
  <si>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</si>
  <si>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</si>
  <si>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</si>
  <si>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</si>
  <si>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</si>
  <si>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</si>
  <si>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</si>
  <si>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</si>
  <si>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</si>
  <si>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</si>
  <si>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</si>
  <si>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</si>
  <si>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</si>
  <si>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</si>
  <si>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</si>
  <si>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</si>
  <si>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</si>
  <si>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</si>
  <si>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</si>
  <si>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</si>
  <si>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</si>
  <si>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</si>
  <si>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</si>
  <si>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</si>
  <si>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</si>
  <si>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</si>
  <si>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</si>
  <si>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</si>
  <si>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</si>
  <si>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</si>
  <si>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</si>
  <si>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</si>
  <si>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</si>
  <si>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</si>
  <si>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</si>
  <si>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</si>
  <si>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</si>
  <si>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</si>
  <si>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</si>
  <si>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</si>
  <si>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</si>
  <si>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</si>
  <si>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</si>
  <si>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</si>
  <si>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</si>
  <si>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</si>
  <si>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</si>
  <si>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</si>
  <si>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</si>
  <si>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</si>
  <si>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</si>
  <si>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</si>
  <si>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</si>
  <si>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</si>
  <si>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</si>
  <si>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</si>
  <si>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</si>
  <si>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</si>
  <si>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</si>
  <si>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</si>
  <si>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</si>
  <si>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</si>
  <si>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</si>
  <si>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</si>
  <si>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</si>
  <si>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</si>
  <si>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</si>
  <si>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</si>
  <si>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</si>
  <si>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</si>
  <si>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</si>
  <si>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</si>
  <si>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</si>
  <si>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</si>
  <si>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</si>
  <si>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</si>
  <si>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</si>
  <si>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</si>
  <si>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</si>
  <si>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</si>
  <si>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</si>
  <si>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</si>
  <si>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</si>
  <si>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</si>
  <si>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</si>
  <si>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</si>
  <si>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</si>
  <si>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</si>
  <si>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</si>
  <si>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</si>
  <si>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</si>
  <si>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</si>
  <si>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</si>
  <si>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</si>
  <si>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</si>
  <si>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</si>
  <si>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</si>
  <si>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</si>
  <si>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</si>
  <si>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</si>
  <si>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</si>
  <si>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</si>
  <si>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</si>
  <si>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</si>
  <si>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</si>
  <si>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</si>
  <si>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</si>
  <si>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</si>
  <si>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</si>
  <si>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</si>
  <si>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</si>
  <si>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</si>
  <si>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</si>
  <si>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</si>
  <si>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</si>
  <si>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</si>
  <si>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</si>
  <si>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</si>
  <si>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</si>
  <si>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</si>
  <si>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</si>
  <si>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</si>
  <si>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</si>
  <si>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</si>
  <si>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</si>
  <si>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</si>
  <si>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</si>
  <si>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</si>
  <si>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</si>
  <si>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</si>
  <si>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</si>
  <si>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</si>
  <si>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</si>
  <si>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</si>
  <si>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</si>
  <si>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</si>
  <si>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</si>
  <si>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</si>
  <si>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</si>
  <si>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</si>
  <si>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</si>
  <si>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</si>
  <si>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</si>
  <si>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</si>
  <si>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</si>
  <si>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</si>
  <si>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</si>
  <si>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</si>
  <si>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</si>
  <si>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</si>
  <si>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</si>
  <si>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</si>
  <si>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</si>
  <si>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</si>
  <si>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</si>
  <si>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</si>
  <si>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</si>
  <si>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</si>
  <si>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</si>
  <si>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</si>
  <si>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</si>
  <si>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</si>
  <si>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</si>
  <si>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</si>
  <si>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</si>
  <si>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</si>
  <si>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</si>
  <si>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</si>
  <si>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</si>
  <si>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</si>
  <si>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</si>
  <si>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</si>
  <si>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</si>
  <si>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</si>
  <si>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</si>
  <si>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</si>
  <si>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</si>
  <si>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</si>
  <si>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</si>
  <si>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</si>
  <si>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</si>
  <si>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</si>
  <si>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</si>
  <si>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</si>
  <si>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</si>
  <si>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</si>
  <si>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</si>
  <si>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</si>
  <si>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</si>
  <si>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</si>
  <si>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</si>
  <si>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</si>
  <si>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</si>
  <si>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</si>
  <si>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</si>
  <si>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</si>
  <si>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</si>
  <si>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</si>
  <si>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</si>
  <si>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</si>
  <si>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</si>
  <si>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</si>
  <si>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</si>
  <si>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</si>
  <si>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</si>
  <si>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</si>
  <si>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</si>
  <si>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</si>
  <si>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</si>
  <si>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</si>
  <si>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</si>
  <si>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</si>
  <si>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</si>
  <si>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</si>
  <si>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</si>
  <si>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</si>
  <si>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</si>
  <si>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</si>
  <si>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</si>
  <si>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</si>
  <si>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</si>
  <si>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</si>
  <si>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</si>
  <si>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</si>
  <si>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</si>
  <si>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</si>
  <si>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</si>
  <si>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</si>
  <si>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</si>
  <si>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</si>
  <si>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</si>
  <si>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</si>
  <si>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</si>
  <si>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</si>
  <si>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</si>
  <si>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</si>
  <si>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</si>
  <si>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</si>
  <si>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</si>
  <si>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</si>
  <si>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</si>
  <si>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</si>
  <si>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</si>
  <si>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</si>
  <si>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</si>
  <si>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</si>
  <si>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</si>
  <si>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</si>
  <si>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</si>
  <si>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</si>
  <si>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</si>
  <si>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</si>
  <si>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</si>
  <si>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</si>
  <si>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</si>
  <si>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</si>
  <si>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</si>
  <si>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</si>
  <si>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</si>
  <si>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</si>
  <si>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</si>
  <si>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</si>
  <si>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</si>
  <si>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</si>
  <si>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</si>
  <si>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</si>
  <si>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</si>
  <si>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</si>
  <si>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</si>
  <si>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</si>
  <si>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</si>
  <si>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</si>
  <si>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</si>
  <si>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</si>
  <si>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</si>
  <si>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</si>
  <si>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</si>
  <si>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</si>
  <si>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</si>
  <si>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</si>
  <si>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</si>
  <si>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</si>
  <si>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</si>
  <si>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</si>
  <si>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</si>
  <si>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</si>
  <si>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</si>
  <si>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</si>
  <si>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</si>
  <si>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</si>
  <si>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</si>
  <si>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</si>
  <si>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</si>
  <si>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</si>
  <si>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</si>
  <si>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</si>
  <si>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</si>
  <si>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</si>
  <si>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</si>
  <si>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</si>
  <si>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</si>
  <si>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</si>
  <si>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</si>
  <si>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</si>
  <si>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</si>
  <si>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</si>
  <si>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</si>
  <si>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</si>
  <si>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</si>
  <si>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</si>
  <si>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</si>
  <si>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</si>
  <si>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</si>
  <si>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</si>
  <si>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</si>
  <si>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</si>
  <si>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</si>
  <si>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</si>
  <si>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</si>
  <si>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</si>
  <si>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</si>
  <si>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</si>
  <si>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</si>
  <si>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</si>
  <si>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</si>
  <si>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</si>
  <si>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</si>
  <si>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</si>
  <si>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</si>
  <si>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</si>
  <si>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</si>
  <si>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</si>
  <si>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</si>
  <si>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</si>
  <si>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</si>
  <si>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</si>
  <si>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</si>
  <si>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</si>
  <si>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</si>
  <si>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</si>
  <si>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</si>
  <si>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</si>
  <si>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</si>
  <si>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</si>
  <si>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</si>
  <si>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</si>
  <si>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</si>
  <si>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</si>
  <si>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</si>
  <si>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</si>
  <si>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</si>
  <si>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</si>
  <si>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</si>
  <si>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</si>
  <si>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</si>
  <si>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</si>
  <si>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</si>
  <si>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</si>
  <si>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</si>
  <si>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</si>
  <si>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</si>
  <si>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</si>
  <si>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</si>
  <si>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</si>
  <si>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</si>
  <si>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</si>
  <si>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</si>
  <si>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</si>
  <si>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</si>
  <si>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</si>
  <si>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</si>
  <si>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</si>
  <si>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</si>
  <si>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</si>
  <si>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</si>
  <si>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</si>
  <si>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</si>
  <si>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</si>
  <si>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</si>
  <si>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</si>
  <si>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</si>
  <si>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</si>
  <si>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</si>
  <si>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</si>
  <si>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</si>
  <si>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</si>
  <si>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</si>
  <si>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</si>
  <si>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</si>
  <si>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</si>
  <si>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</si>
  <si>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</si>
  <si>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</si>
  <si>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</si>
  <si>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</si>
  <si>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</si>
  <si>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</si>
  <si>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</si>
  <si>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</si>
  <si>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</si>
  <si>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</si>
  <si>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</si>
  <si>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</si>
  <si>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</si>
  <si>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</si>
  <si>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</si>
  <si>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</si>
  <si>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</si>
  <si>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</si>
  <si>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</si>
  <si>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</si>
  <si>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</si>
  <si>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</si>
  <si>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</si>
  <si>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</si>
  <si>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</si>
  <si>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</si>
  <si>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</si>
  <si>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</si>
  <si>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</si>
  <si>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</si>
  <si>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</si>
  <si>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</si>
  <si>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</si>
  <si>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</si>
  <si>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</si>
  <si>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</si>
  <si>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</si>
  <si>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</si>
  <si>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</si>
  <si>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</si>
  <si>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</si>
  <si>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</si>
  <si>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</si>
  <si>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</si>
  <si>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</si>
  <si>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</si>
  <si>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</si>
  <si>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</si>
  <si>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</si>
  <si>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</si>
  <si>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</si>
  <si>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</si>
  <si>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</si>
  <si>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</si>
  <si>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</si>
  <si>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</si>
  <si>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</si>
  <si>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</si>
  <si>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</si>
  <si>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</si>
  <si>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</si>
  <si>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</si>
  <si>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</si>
  <si>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</si>
  <si>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</si>
  <si>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</si>
  <si>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</si>
  <si>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</si>
  <si>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</si>
  <si>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</si>
  <si>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</si>
  <si>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</si>
  <si>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</si>
  <si>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</si>
  <si>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</si>
  <si>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</si>
  <si>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</si>
  <si>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</si>
  <si>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</si>
  <si>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</si>
  <si>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</si>
  <si>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</si>
  <si>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</si>
  <si>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</si>
  <si>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</si>
  <si>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</si>
  <si>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</si>
  <si>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</si>
  <si>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</si>
  <si>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</si>
  <si>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</si>
  <si>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</si>
  <si>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</si>
  <si>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</si>
  <si>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</si>
  <si>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</si>
  <si>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</si>
  <si>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</si>
  <si>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</si>
  <si>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</si>
  <si>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</si>
  <si>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</si>
  <si>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</si>
  <si>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</si>
  <si>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</si>
  <si>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</si>
  <si>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</si>
  <si>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</si>
  <si>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</si>
  <si>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</si>
  <si>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</si>
  <si>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</si>
  <si>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</si>
  <si>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</si>
  <si>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</si>
  <si>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</si>
  <si>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</si>
  <si>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</si>
  <si>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</si>
  <si>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</si>
  <si>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</si>
  <si>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</si>
  <si>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</si>
  <si>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</si>
  <si>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</si>
  <si>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</si>
  <si>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</si>
  <si>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</si>
  <si>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</si>
  <si>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</si>
  <si>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</si>
  <si>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</si>
  <si>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</si>
  <si>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</si>
  <si>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</si>
  <si>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</si>
  <si>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</si>
  <si>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</si>
  <si>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</si>
  <si>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</si>
  <si>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</si>
  <si>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</si>
  <si>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</si>
  <si>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</si>
  <si>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</si>
  <si>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</si>
  <si>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</si>
  <si>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</si>
  <si>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</si>
  <si>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</si>
  <si>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</si>
  <si>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</si>
  <si>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</si>
  <si>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</si>
  <si>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</si>
  <si>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</si>
  <si>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</si>
  <si>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</si>
  <si>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</si>
  <si>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</si>
  <si>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</si>
  <si>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</si>
  <si>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</si>
  <si>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</si>
  <si>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</si>
  <si>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</si>
  <si>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</si>
  <si>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</si>
  <si>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</si>
  <si>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</si>
  <si>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</si>
  <si>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</si>
  <si>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</si>
  <si>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</si>
  <si>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</si>
  <si>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</si>
  <si>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</si>
  <si>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</si>
  <si>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</si>
  <si>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</si>
  <si>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</si>
  <si>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</si>
  <si>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</si>
  <si>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</si>
  <si>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</si>
  <si>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</si>
  <si>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</si>
  <si>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</si>
  <si>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</si>
  <si>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</si>
  <si>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</si>
  <si>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</si>
  <si>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</si>
  <si>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</si>
  <si>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</si>
  <si>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</si>
  <si>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</si>
  <si>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</si>
  <si>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</si>
  <si>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</si>
  <si>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</si>
  <si>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</si>
  <si>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</si>
  <si>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</si>
  <si>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</si>
  <si>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</si>
  <si>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</si>
  <si>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</si>
  <si>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</si>
  <si>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</si>
  <si>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</si>
  <si>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</si>
  <si>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</si>
  <si>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</si>
  <si>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</si>
  <si>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</si>
  <si>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</si>
  <si>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</si>
  <si>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</si>
  <si>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</si>
  <si>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</si>
  <si>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</si>
  <si>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</si>
  <si>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</si>
  <si>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</si>
  <si>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</si>
  <si>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</si>
  <si>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</si>
  <si>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</si>
  <si>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</si>
  <si>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</si>
  <si>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</si>
  <si>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</si>
  <si>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</si>
  <si>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</si>
  <si>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</si>
  <si>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</si>
  <si>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</si>
  <si>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</si>
  <si>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</si>
  <si>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</si>
  <si>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</si>
  <si>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</si>
  <si>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</si>
  <si>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</si>
  <si>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</si>
  <si>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</si>
  <si>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</si>
  <si>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</si>
  <si>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</si>
  <si>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</si>
  <si>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</si>
  <si>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</si>
  <si>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</si>
  <si>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</si>
  <si>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</si>
  <si>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</si>
  <si>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</si>
  <si>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</si>
  <si>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</si>
  <si>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</si>
  <si>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</si>
  <si>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</si>
  <si>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</si>
  <si>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</si>
  <si>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</si>
  <si>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</si>
  <si>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</si>
  <si>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</si>
  <si>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</si>
  <si>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</si>
  <si>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</si>
  <si>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</si>
  <si>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</si>
  <si>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</si>
  <si>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</si>
  <si>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</si>
  <si>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</si>
  <si>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</si>
  <si>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</si>
  <si>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</si>
  <si>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</si>
  <si>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</si>
  <si>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</si>
  <si>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</si>
  <si>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</si>
  <si>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</si>
  <si>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</si>
  <si>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</si>
  <si>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</si>
  <si>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</si>
  <si>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</si>
  <si>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</si>
  <si>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</si>
  <si>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</si>
  <si>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</si>
  <si>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</si>
  <si>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</si>
  <si>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</si>
  <si>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</si>
  <si>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</si>
  <si>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</si>
  <si>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</si>
  <si>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</si>
  <si>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</si>
  <si>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</si>
  <si>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</si>
  <si>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</si>
  <si>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</si>
  <si>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</si>
  <si>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</si>
  <si>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</si>
  <si>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</si>
  <si>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</si>
  <si>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</si>
  <si>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</si>
  <si>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</si>
  <si>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</si>
  <si>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</si>
  <si>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</si>
  <si>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</si>
  <si>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</si>
  <si>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</si>
  <si>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</si>
  <si>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</si>
  <si>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</si>
  <si>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</si>
  <si>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</si>
  <si>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</si>
  <si>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</si>
  <si>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</si>
  <si>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</si>
  <si>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</si>
  <si>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</si>
  <si>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</si>
  <si>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</si>
  <si>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</si>
  <si>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</si>
  <si>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</si>
  <si>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</si>
  <si>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</si>
  <si>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</si>
  <si>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</si>
  <si>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</si>
  <si>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</si>
  <si>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</si>
  <si>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</si>
  <si>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</si>
  <si>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</si>
  <si>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</si>
  <si>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</si>
  <si>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</si>
  <si>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</si>
  <si>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</si>
  <si>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</si>
  <si>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</si>
  <si>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</si>
  <si>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</si>
  <si>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</si>
  <si>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</si>
  <si>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</si>
  <si>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</si>
  <si>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</si>
  <si>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</si>
  <si>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</si>
  <si>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</si>
  <si>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</si>
  <si>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</si>
  <si>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</si>
  <si>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</si>
  <si>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</si>
  <si>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</si>
  <si>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</si>
  <si>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</si>
  <si>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</si>
  <si>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</si>
  <si>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</si>
  <si>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</si>
  <si>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</si>
  <si>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</si>
  <si>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</si>
  <si>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</si>
  <si>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</si>
  <si>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</si>
  <si>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</si>
  <si>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</si>
  <si>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</si>
  <si>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</si>
  <si>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</si>
  <si>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</si>
  <si>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</si>
  <si>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</si>
  <si>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</si>
  <si>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</si>
  <si>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</si>
  <si>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</si>
  <si>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</si>
  <si>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</si>
  <si>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</si>
  <si>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</si>
  <si>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</si>
  <si>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</si>
  <si>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</si>
  <si>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</si>
  <si>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</si>
  <si>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</si>
  <si>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</si>
  <si>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</si>
  <si>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</si>
  <si>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</si>
  <si>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</si>
  <si>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</si>
  <si>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</si>
  <si>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</si>
  <si>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</si>
  <si>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</si>
  <si>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</si>
  <si>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</si>
  <si>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</si>
  <si>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</si>
  <si>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</si>
  <si>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</si>
  <si>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</si>
  <si>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</si>
  <si>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</si>
  <si>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</si>
  <si>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</si>
  <si>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</si>
  <si>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</si>
  <si>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</si>
  <si>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</si>
  <si>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</si>
  <si>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</si>
  <si>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</si>
  <si>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</si>
  <si>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</si>
  <si>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</si>
  <si>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</si>
  <si>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</si>
  <si>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</si>
  <si>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</si>
  <si>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</si>
  <si>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</si>
  <si>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</si>
  <si>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</si>
  <si>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</si>
  <si>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</si>
  <si>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</si>
  <si>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</si>
  <si>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</si>
  <si>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</si>
  <si>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</si>
  <si>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</si>
  <si>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</si>
  <si>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</si>
  <si>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</si>
  <si>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</si>
  <si>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</si>
  <si>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</si>
  <si>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</si>
  <si>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</si>
  <si>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</si>
  <si>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</si>
  <si>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</si>
  <si>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</si>
  <si>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</si>
  <si>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</si>
  <si>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</si>
  <si>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</si>
  <si>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</si>
  <si>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</si>
  <si>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</si>
  <si>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</si>
  <si>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</si>
  <si>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</si>
  <si>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</si>
  <si>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</si>
  <si>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</si>
  <si>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</si>
  <si>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</si>
  <si>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</si>
  <si>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</si>
  <si>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</si>
  <si>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</si>
  <si>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</si>
  <si>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</si>
  <si>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</si>
  <si>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</si>
  <si>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</si>
  <si>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</si>
  <si>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</si>
  <si>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</si>
  <si>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</si>
  <si>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</si>
  <si>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</si>
  <si>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</si>
  <si>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</si>
  <si>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</si>
  <si>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</si>
  <si>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</si>
  <si>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</si>
  <si>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</si>
  <si>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</si>
  <si>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</si>
  <si>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</si>
  <si>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</si>
  <si>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</si>
  <si>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</si>
  <si>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</si>
  <si>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</si>
  <si>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</si>
  <si>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</si>
  <si>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</si>
  <si>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</si>
  <si>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</si>
  <si>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</si>
  <si>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</si>
  <si>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</si>
  <si>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</si>
  <si>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</si>
  <si>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</si>
  <si>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</si>
  <si>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</si>
  <si>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</si>
  <si>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</si>
  <si>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</si>
  <si>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</si>
  <si>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</si>
  <si>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</si>
  <si>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</si>
  <si>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</si>
  <si>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</si>
  <si>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</si>
  <si>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</si>
  <si>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</si>
  <si>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</si>
  <si>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</si>
  <si>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</si>
  <si>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</si>
  <si>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</si>
  <si>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</si>
  <si>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</si>
  <si>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</si>
  <si>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</si>
  <si>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</si>
  <si>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</si>
  <si>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</si>
  <si>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</si>
  <si>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</si>
  <si>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</si>
  <si>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</si>
  <si>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</si>
  <si>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</si>
  <si>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</si>
  <si>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</si>
  <si>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</si>
  <si>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</si>
  <si>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</si>
  <si>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</si>
  <si>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</si>
  <si>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</si>
  <si>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</si>
  <si>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</si>
  <si>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</si>
  <si>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</si>
  <si>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</si>
  <si>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</si>
  <si>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</si>
  <si>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</si>
  <si>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</si>
  <si>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</si>
  <si>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</si>
  <si>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</si>
  <si>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</si>
  <si>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</si>
  <si>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</si>
  <si>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</si>
  <si>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</si>
  <si>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</si>
  <si>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</si>
  <si>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</si>
  <si>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</si>
  <si>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</si>
  <si>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</si>
  <si>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</si>
  <si>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</si>
  <si>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</si>
  <si>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</si>
  <si>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</si>
  <si>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</si>
  <si>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</si>
  <si>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</si>
  <si>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</si>
  <si>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</si>
  <si>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</si>
  <si>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</si>
  <si>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</si>
  <si>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</si>
  <si>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</si>
  <si>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</si>
  <si>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</si>
  <si>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</si>
  <si>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</si>
  <si>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</si>
  <si>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</si>
  <si>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</si>
  <si>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</si>
  <si>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</si>
  <si>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</si>
  <si>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</si>
  <si>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</si>
  <si>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</si>
  <si>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</si>
  <si>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</si>
  <si>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</si>
  <si>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</si>
  <si>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</si>
  <si>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</si>
  <si>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</si>
  <si>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</si>
  <si>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</si>
  <si>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</si>
  <si>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</si>
  <si>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</si>
  <si>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</si>
  <si>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</si>
  <si>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</si>
  <si>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</si>
  <si>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</si>
  <si>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</si>
  <si>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</si>
  <si>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</si>
  <si>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</si>
  <si>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</si>
  <si>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</si>
  <si>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</si>
  <si>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</si>
  <si>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</si>
  <si>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</si>
  <si>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</si>
  <si>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</si>
  <si>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</si>
  <si>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</si>
  <si>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</si>
  <si>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</si>
  <si>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</si>
  <si>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</si>
  <si>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</si>
  <si>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</si>
  <si>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</si>
  <si>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</si>
  <si>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</si>
  <si>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</si>
  <si>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</si>
  <si>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</si>
  <si>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</si>
  <si>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</si>
  <si>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</si>
  <si>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</si>
  <si>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</si>
  <si>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</si>
  <si>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</si>
  <si>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</si>
  <si>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</si>
  <si>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</si>
  <si>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</si>
  <si>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</si>
  <si>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</si>
  <si>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</si>
  <si>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</si>
  <si>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</si>
  <si>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</si>
  <si>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</si>
  <si>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</si>
  <si>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</si>
  <si>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</si>
  <si>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</si>
  <si>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</si>
  <si>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</si>
  <si>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</si>
  <si>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</si>
  <si>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</si>
  <si>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</si>
  <si>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</si>
  <si>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</si>
  <si>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</si>
  <si>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</si>
  <si>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</si>
  <si>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</si>
  <si>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</si>
  <si>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</si>
  <si>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</si>
  <si>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</si>
  <si>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</si>
  <si>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</si>
  <si>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</si>
  <si>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</si>
  <si>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</si>
  <si>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</si>
  <si>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</si>
  <si>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</si>
  <si>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</si>
  <si>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</si>
  <si>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</si>
  <si>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</si>
  <si>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</si>
  <si>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</si>
  <si>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</si>
  <si>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</si>
  <si>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</si>
  <si>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</si>
  <si>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</si>
  <si>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</si>
  <si>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</si>
  <si>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</si>
  <si>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</si>
  <si>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</si>
  <si>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</si>
  <si>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</si>
  <si>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</si>
  <si>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</si>
  <si>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</si>
  <si>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</si>
  <si>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</si>
  <si>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</si>
  <si>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</si>
  <si>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</si>
  <si>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</si>
  <si>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</si>
  <si>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</si>
  <si>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</si>
  <si>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</si>
  <si>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</si>
  <si>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</si>
  <si>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</si>
  <si>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</si>
  <si>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</si>
  <si>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</si>
  <si>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</si>
  <si>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</si>
  <si>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</si>
  <si>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</si>
  <si>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</si>
  <si>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</si>
  <si>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</si>
  <si>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</si>
  <si>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</si>
  <si>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</si>
  <si>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</si>
  <si>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</si>
  <si>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</si>
  <si>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</si>
  <si>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</si>
  <si>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</si>
  <si>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</si>
  <si>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</si>
  <si>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</si>
  <si>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</si>
  <si>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</si>
  <si>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</si>
  <si>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</si>
  <si>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</si>
  <si>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</si>
  <si>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</si>
  <si>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</si>
  <si>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</si>
  <si>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</si>
  <si>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</si>
  <si>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</si>
  <si>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</si>
  <si>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</si>
  <si>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</si>
  <si>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</si>
  <si>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</si>
  <si>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</si>
  <si>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</si>
  <si>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</si>
  <si>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</si>
  <si>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</si>
  <si>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</si>
  <si>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</si>
  <si>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</si>
  <si>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</si>
  <si>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</si>
  <si>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</si>
  <si>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</si>
  <si>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</si>
  <si>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</si>
  <si>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</si>
  <si>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</si>
  <si>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</si>
  <si>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</si>
  <si>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</si>
  <si>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</si>
  <si>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</si>
  <si>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</si>
  <si>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</si>
  <si>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</si>
  <si>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</si>
  <si>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</si>
  <si>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</si>
  <si>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</si>
  <si>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</si>
  <si>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</si>
  <si>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</si>
  <si>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</si>
  <si>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</si>
  <si>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</si>
  <si>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</si>
  <si>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</si>
  <si>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</si>
  <si>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</si>
  <si>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</si>
  <si>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</si>
  <si>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</si>
  <si>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</si>
  <si>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</si>
  <si>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</si>
  <si>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</si>
  <si>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</si>
  <si>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</si>
  <si>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</si>
  <si>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</si>
  <si>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</si>
  <si>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</si>
  <si>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</si>
  <si>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</si>
  <si>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</si>
  <si>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</si>
  <si>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</si>
  <si>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</si>
  <si>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</si>
  <si>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</si>
  <si>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</si>
  <si>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</si>
  <si>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</si>
  <si>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</si>
  <si>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</si>
  <si>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</si>
  <si>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</si>
  <si>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</si>
  <si>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</si>
  <si>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</si>
  <si>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</si>
  <si>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</si>
  <si>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</si>
  <si>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</si>
  <si>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</si>
  <si>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</si>
  <si>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</si>
  <si>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</si>
  <si>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</si>
  <si>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</si>
  <si>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</si>
  <si>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</si>
  <si>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</si>
  <si>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</si>
  <si>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</si>
  <si>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</si>
  <si>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</si>
  <si>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</si>
  <si>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</si>
  <si>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</si>
  <si>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</si>
  <si>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</si>
  <si>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</si>
  <si>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</si>
  <si>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</si>
  <si>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</si>
  <si>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</si>
  <si>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</si>
  <si>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</si>
  <si>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</si>
  <si>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</si>
  <si>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</si>
  <si>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</si>
  <si>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</si>
  <si>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</si>
  <si>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</si>
  <si>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</si>
  <si>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</si>
  <si>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</si>
  <si>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</si>
  <si>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</si>
  <si>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</si>
  <si>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</si>
  <si>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</si>
  <si>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</si>
  <si>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</si>
  <si>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</si>
  <si>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</si>
  <si>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</si>
  <si>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</si>
  <si>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</si>
  <si>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</si>
  <si>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</si>
  <si>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</si>
  <si>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</si>
  <si>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</si>
  <si>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</si>
  <si>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</si>
  <si>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</si>
  <si>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</si>
  <si>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</si>
  <si>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</si>
  <si>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</si>
  <si>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</si>
  <si>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</si>
  <si>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</si>
  <si>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</si>
  <si>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</si>
  <si>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</si>
  <si>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</si>
  <si>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</si>
  <si>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</si>
  <si>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</si>
  <si>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</si>
  <si>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</si>
  <si>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</si>
  <si>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</si>
  <si>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</si>
  <si>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</si>
  <si>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</si>
  <si>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</si>
  <si>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</si>
  <si>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</si>
  <si>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</si>
  <si>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</si>
  <si>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</si>
  <si>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</si>
  <si>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</si>
  <si>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</si>
  <si>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</si>
  <si>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</si>
  <si>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</si>
  <si>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</si>
  <si>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</si>
  <si>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</si>
  <si>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</si>
  <si>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</si>
  <si>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</si>
  <si>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</si>
  <si>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</si>
  <si>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</si>
  <si>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</si>
  <si>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</si>
  <si>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</si>
  <si>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</si>
  <si>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</si>
  <si>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</si>
  <si>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</si>
  <si>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</si>
  <si>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</si>
  <si>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</si>
  <si>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</si>
  <si>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</si>
  <si>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</si>
  <si>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</si>
  <si>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</si>
  <si>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</si>
  <si>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</si>
  <si>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</si>
  <si>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</si>
  <si>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</si>
  <si>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</si>
  <si>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</si>
  <si>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</si>
  <si>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</si>
  <si>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</si>
  <si>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</si>
  <si>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</si>
  <si>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</si>
  <si>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</si>
  <si>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</si>
  <si>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</si>
  <si>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</si>
  <si>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</si>
  <si>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</si>
  <si>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</si>
  <si>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</si>
  <si>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</si>
  <si>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</si>
  <si>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</si>
  <si>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</si>
  <si>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</si>
  <si>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</si>
  <si>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</si>
  <si>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</si>
  <si>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</si>
  <si>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</si>
  <si>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</si>
  <si>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</si>
  <si>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</si>
  <si>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</si>
  <si>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</si>
  <si>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</si>
  <si>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</si>
  <si>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</si>
  <si>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</si>
  <si>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</si>
  <si>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</si>
  <si>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</si>
  <si>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</si>
  <si>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</si>
  <si>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</si>
  <si>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</si>
  <si>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</si>
  <si>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</si>
  <si>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</si>
  <si>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</si>
  <si>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</si>
  <si>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</si>
  <si>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</si>
  <si>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</si>
  <si>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</si>
  <si>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</si>
  <si>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</si>
  <si>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</si>
  <si>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</si>
  <si>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</si>
  <si>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</si>
  <si>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</si>
  <si>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</si>
  <si>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</si>
  <si>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</si>
  <si>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</si>
  <si>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</si>
  <si>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</si>
  <si>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</si>
  <si>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</si>
  <si>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</si>
  <si>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</si>
  <si>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</si>
  <si>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</si>
  <si>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</si>
  <si>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</si>
  <si>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</si>
  <si>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</si>
  <si>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</si>
  <si>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</si>
  <si>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</si>
  <si>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</si>
  <si>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</si>
  <si>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</si>
  <si>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</si>
  <si>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</si>
  <si>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</si>
  <si>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</si>
  <si>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</si>
  <si>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</si>
  <si>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</si>
  <si>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</si>
  <si>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</si>
  <si>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</si>
  <si>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</si>
  <si>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</si>
  <si>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</si>
  <si>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</si>
  <si>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</si>
  <si>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</si>
  <si>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</si>
  <si>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</si>
  <si>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</si>
  <si>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</si>
  <si>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</si>
  <si>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</si>
  <si>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</si>
  <si>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</si>
  <si>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</si>
  <si>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</si>
  <si>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</si>
  <si>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</si>
  <si>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</si>
  <si>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</si>
  <si>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</si>
  <si>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</si>
  <si>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</si>
  <si>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</si>
  <si>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</si>
  <si>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</si>
  <si>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</si>
  <si>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</si>
  <si>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</si>
  <si>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</si>
  <si>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</si>
  <si>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</si>
  <si>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</si>
  <si>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</si>
  <si>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</si>
  <si>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</si>
  <si>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</si>
  <si>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</si>
  <si>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</si>
  <si>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</si>
  <si>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</si>
  <si>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</si>
  <si>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</si>
  <si>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</si>
  <si>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</si>
  <si>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</si>
  <si>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</si>
  <si>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</si>
  <si>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</si>
  <si>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</si>
  <si>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</si>
  <si>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</si>
  <si>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</si>
  <si>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</si>
  <si>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</si>
  <si>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</si>
  <si>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</si>
  <si>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</si>
  <si>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</si>
  <si>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</si>
  <si>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</si>
  <si>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</si>
  <si>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</si>
  <si>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</si>
  <si>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</si>
  <si>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</si>
  <si>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</si>
  <si>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</si>
  <si>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</si>
  <si>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</si>
  <si>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</si>
  <si>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</si>
  <si>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</si>
  <si>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</si>
  <si>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</si>
  <si>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</si>
  <si>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</si>
  <si>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</si>
  <si>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</si>
  <si>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</si>
  <si>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</si>
  <si>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</si>
  <si>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</si>
  <si>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</si>
  <si>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</si>
  <si>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</si>
  <si>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</si>
  <si>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</si>
  <si>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</si>
  <si>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</si>
  <si>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</si>
  <si>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</si>
  <si>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</si>
  <si>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</si>
  <si>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</si>
  <si>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</si>
  <si>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</si>
  <si>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</si>
  <si>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</si>
  <si>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</si>
  <si>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</si>
  <si>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</si>
  <si>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</si>
  <si>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</si>
  <si>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</si>
  <si>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</si>
  <si>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</si>
  <si>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</si>
  <si>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</si>
  <si>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</si>
  <si>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</si>
  <si>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</si>
  <si>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</si>
  <si>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</si>
  <si>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</si>
  <si>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</si>
  <si>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</si>
  <si>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</si>
  <si>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</si>
  <si>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</si>
  <si>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</si>
  <si>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</si>
  <si>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</si>
  <si>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</si>
  <si>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</si>
  <si>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</si>
  <si>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</si>
  <si>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</si>
  <si>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</si>
  <si>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</si>
  <si>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</si>
  <si>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</si>
  <si>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</si>
  <si>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</si>
  <si>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</si>
  <si>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</si>
  <si>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</si>
  <si>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</si>
  <si>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</si>
  <si>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</si>
  <si>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</si>
  <si>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</si>
  <si>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</si>
  <si>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</si>
  <si>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</si>
  <si>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</si>
  <si>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</si>
  <si>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</si>
  <si>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</si>
  <si>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</si>
  <si>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</si>
  <si>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</si>
  <si>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</si>
  <si>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</si>
  <si>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</si>
  <si>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</si>
  <si>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</si>
  <si>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</si>
  <si>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</si>
  <si>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</si>
  <si>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</si>
  <si>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</si>
  <si>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</si>
  <si>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</si>
  <si>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</si>
  <si>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</si>
  <si>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</si>
  <si>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</si>
  <si>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</si>
  <si>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</si>
  <si>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</si>
  <si>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</si>
  <si>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</si>
  <si>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</si>
  <si>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</si>
  <si>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</si>
  <si>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</si>
  <si>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</si>
  <si>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</si>
  <si>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</si>
  <si>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</si>
  <si>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</si>
  <si>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</si>
  <si>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</si>
  <si>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</si>
  <si>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</si>
  <si>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</si>
  <si>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</si>
  <si>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</si>
  <si>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</si>
  <si>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</si>
  <si>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</si>
  <si>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</si>
  <si>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</si>
  <si>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</si>
  <si>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</si>
  <si>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</si>
  <si>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</si>
  <si>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</si>
  <si>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</si>
  <si>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</si>
  <si>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</si>
  <si>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</si>
  <si>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</si>
  <si>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</si>
  <si>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</si>
  <si>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</si>
  <si>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</si>
  <si>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</si>
  <si>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</si>
  <si>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</si>
  <si>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</si>
  <si>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</si>
  <si>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</si>
  <si>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</si>
  <si>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</si>
  <si>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</si>
  <si>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</si>
  <si>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</si>
  <si>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</si>
  <si>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</si>
  <si>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</si>
  <si>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</si>
  <si>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</si>
  <si>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</si>
  <si>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</si>
  <si>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</si>
  <si>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</si>
  <si>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</si>
  <si>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</si>
  <si>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</si>
  <si>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</si>
  <si>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</si>
  <si>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</si>
  <si>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</si>
  <si>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</si>
  <si>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</si>
  <si>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</si>
  <si>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</si>
  <si>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</si>
  <si>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</si>
  <si>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</si>
  <si>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</si>
  <si>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</si>
  <si>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</si>
  <si>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</si>
  <si>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</si>
  <si>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</si>
  <si>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</si>
  <si>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</si>
  <si>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</si>
  <si>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</si>
  <si>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</si>
  <si>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</si>
  <si>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</si>
  <si>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</si>
  <si>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</si>
  <si>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</si>
  <si>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</si>
  <si>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</si>
  <si>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</si>
  <si>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</si>
  <si>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</si>
  <si>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</si>
  <si>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</si>
  <si>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</si>
  <si>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</si>
  <si>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</si>
  <si>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</si>
  <si>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</si>
  <si>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</si>
  <si>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</si>
  <si>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</si>
  <si>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</si>
  <si>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</si>
  <si>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</si>
  <si>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</si>
  <si>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</si>
  <si>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</si>
  <si>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</si>
  <si>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</si>
  <si>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</si>
  <si>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</si>
  <si>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</si>
  <si>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</si>
  <si>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</si>
  <si>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</si>
  <si>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</si>
  <si>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</si>
  <si>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</si>
  <si>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</si>
  <si>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</si>
  <si>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</si>
  <si>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</si>
  <si>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</si>
  <si>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</si>
  <si>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</si>
  <si>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</si>
  <si>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</si>
  <si>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</si>
  <si>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</si>
  <si>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</si>
  <si>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</si>
  <si>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</si>
  <si>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</si>
  <si>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</si>
  <si>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</si>
  <si>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</si>
  <si>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</si>
  <si>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</si>
  <si>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</si>
  <si>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</si>
  <si>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</si>
  <si>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</si>
  <si>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</si>
  <si>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</si>
  <si>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</si>
  <si>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</si>
  <si>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</si>
  <si>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</si>
  <si>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</si>
  <si>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</si>
  <si>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</si>
  <si>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</si>
  <si>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</si>
  <si>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</si>
  <si>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</si>
  <si>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</si>
  <si>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</si>
  <si>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</si>
  <si>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</si>
  <si>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</si>
  <si>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</si>
  <si>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</si>
  <si>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</si>
  <si>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</si>
  <si>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</si>
  <si>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</si>
  <si>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</si>
  <si>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</si>
  <si>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</si>
  <si>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</si>
  <si>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</si>
  <si>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</si>
  <si>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</si>
  <si>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</si>
  <si>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</si>
  <si>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</si>
  <si>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</si>
  <si>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</si>
  <si>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</si>
  <si>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</si>
  <si>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</si>
  <si>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</si>
  <si>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</si>
  <si>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</si>
  <si>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</si>
  <si>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</si>
  <si>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</si>
  <si>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</si>
  <si>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</si>
  <si>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</si>
  <si>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</si>
  <si>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</si>
  <si>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</si>
  <si>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</si>
  <si>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</si>
  <si>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</si>
  <si>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</si>
  <si>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</si>
  <si>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</si>
  <si>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</si>
  <si>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</si>
  <si>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</si>
  <si>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</si>
  <si>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</si>
  <si>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</si>
  <si>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</si>
  <si>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</si>
  <si>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</si>
  <si>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</si>
  <si>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</si>
  <si>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</si>
  <si>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</si>
  <si>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</si>
  <si>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</si>
  <si>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</si>
  <si>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</si>
  <si>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</si>
  <si>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</si>
  <si>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</si>
  <si>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</si>
  <si>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</si>
  <si>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</si>
  <si>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</si>
  <si>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</si>
  <si>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</si>
  <si>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</si>
  <si>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</si>
  <si>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</si>
  <si>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</si>
  <si>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</si>
  <si>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</si>
  <si>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</si>
  <si>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</si>
  <si>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</si>
  <si>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</si>
  <si>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</si>
  <si>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</si>
  <si>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</si>
  <si>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</si>
  <si>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</si>
  <si>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</si>
  <si>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</si>
  <si>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</si>
  <si>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</si>
  <si>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</si>
  <si>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</si>
  <si>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</si>
  <si>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</si>
  <si>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</si>
  <si>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</si>
  <si>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</si>
  <si>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</si>
  <si>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</si>
  <si>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</si>
  <si>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</si>
  <si>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</si>
  <si>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</si>
  <si>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</si>
  <si>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</si>
  <si>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</si>
  <si>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</si>
  <si>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</si>
  <si>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</si>
  <si>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</si>
  <si>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</si>
  <si>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</si>
  <si>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</si>
  <si>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</si>
  <si>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</si>
  <si>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</si>
  <si>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</si>
  <si>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</si>
  <si>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</si>
  <si>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</si>
  <si>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</si>
  <si>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</si>
  <si>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</si>
  <si>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</si>
  <si>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</si>
  <si>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</si>
  <si>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</si>
  <si>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</si>
  <si>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</si>
  <si>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</si>
  <si>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</si>
  <si>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</si>
  <si>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</si>
  <si>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</si>
  <si>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</si>
  <si>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</si>
  <si>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</si>
  <si>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</si>
  <si>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</si>
  <si>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</si>
  <si>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</si>
  <si>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</si>
  <si>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</si>
  <si>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</si>
  <si>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</si>
  <si>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</si>
  <si>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</si>
  <si>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</si>
  <si>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</si>
  <si>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</si>
  <si>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</si>
  <si>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</si>
  <si>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</si>
  <si>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</si>
  <si>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</si>
  <si>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</si>
  <si>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</si>
  <si>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</si>
  <si>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</si>
  <si>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</si>
  <si>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</si>
  <si>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</si>
  <si>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</si>
  <si>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</si>
  <si>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</si>
  <si>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</si>
  <si>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</si>
  <si>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</si>
  <si>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</si>
  <si>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</si>
  <si>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</si>
  <si>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</si>
  <si>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</si>
  <si>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</si>
  <si>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</si>
  <si>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</si>
  <si>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</si>
  <si>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</si>
  <si>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</si>
  <si>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</si>
  <si>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</si>
  <si>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</si>
  <si>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</si>
  <si>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</si>
  <si>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</si>
  <si>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</si>
  <si>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</si>
  <si>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</si>
  <si>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</si>
  <si>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</si>
  <si>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</si>
  <si>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</si>
  <si>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</si>
  <si>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</si>
  <si>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</si>
  <si>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</si>
  <si>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</si>
  <si>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</si>
  <si>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</si>
  <si>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</si>
  <si>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</si>
  <si>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</si>
  <si>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</si>
  <si>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</si>
  <si>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</si>
  <si>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</si>
  <si>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</si>
  <si>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</si>
  <si>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</si>
  <si>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</si>
  <si>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</si>
  <si>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</si>
  <si>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</si>
  <si>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</si>
  <si>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</si>
  <si>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</si>
  <si>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</si>
  <si>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</si>
  <si>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</si>
  <si>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</si>
  <si>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</si>
  <si>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</si>
  <si>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</si>
  <si>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</si>
  <si>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</si>
  <si>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</si>
  <si>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</si>
  <si>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</si>
  <si>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</si>
  <si>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</si>
  <si>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</si>
  <si>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</si>
  <si>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</si>
  <si>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</si>
  <si>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</si>
  <si>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</si>
  <si>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</si>
  <si>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</si>
  <si>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</si>
  <si>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</si>
  <si>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</si>
  <si>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</si>
  <si>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</si>
  <si>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</si>
  <si>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</si>
  <si>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</si>
  <si>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</si>
  <si>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</si>
  <si>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</si>
  <si>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</si>
  <si>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</si>
  <si>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</si>
  <si>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</si>
  <si>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</si>
  <si>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</si>
  <si>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</si>
  <si>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</si>
  <si>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</si>
  <si>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</si>
  <si>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</si>
  <si>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</si>
  <si>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</si>
  <si>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</si>
  <si>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</si>
  <si>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</si>
  <si>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</si>
  <si>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</si>
  <si>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</si>
  <si>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</si>
  <si>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</si>
  <si>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</si>
  <si>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</si>
  <si>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</si>
  <si>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</si>
  <si>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</si>
  <si>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</si>
  <si>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</si>
  <si>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</si>
  <si>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</si>
  <si>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</si>
  <si>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</si>
  <si>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</si>
  <si>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</si>
  <si>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</si>
  <si>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</si>
  <si>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</si>
  <si>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</si>
  <si>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</si>
  <si>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</si>
  <si>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</si>
  <si>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</si>
  <si>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</si>
  <si>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</si>
  <si>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</si>
  <si>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</si>
  <si>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</si>
  <si>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</si>
  <si>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</si>
  <si>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</si>
  <si>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</si>
  <si>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</si>
  <si>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</si>
  <si>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</si>
  <si>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</si>
  <si>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</si>
  <si>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</si>
  <si>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</si>
  <si>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</si>
  <si>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</si>
  <si>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</si>
  <si>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</si>
  <si>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</si>
  <si>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</si>
  <si>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</si>
  <si>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</si>
  <si>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</si>
  <si>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</si>
  <si>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</si>
  <si>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</si>
  <si>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</si>
  <si>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</si>
  <si>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</si>
  <si>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</si>
  <si>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</si>
  <si>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</si>
  <si>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</si>
  <si>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</si>
  <si>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</si>
  <si>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</si>
  <si>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</si>
  <si>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</si>
  <si>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</si>
  <si>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</si>
  <si>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</si>
  <si>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</si>
  <si>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</si>
  <si>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</si>
  <si>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</si>
  <si>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</si>
  <si>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</si>
  <si>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</si>
  <si>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</si>
  <si>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</si>
  <si>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</si>
  <si>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</si>
  <si>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</si>
  <si>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</si>
  <si>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</si>
  <si>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</si>
  <si>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</si>
  <si>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</si>
  <si>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</si>
  <si>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</si>
  <si>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</si>
  <si>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</si>
  <si>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</si>
  <si>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</si>
  <si>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</si>
  <si>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</si>
  <si>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</si>
  <si>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</si>
  <si>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</si>
  <si>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</si>
  <si>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</si>
  <si>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</si>
  <si>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</si>
  <si>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</si>
  <si>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</si>
  <si>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</si>
  <si>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</si>
  <si>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</si>
  <si>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</si>
  <si>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</si>
  <si>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</si>
  <si>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</si>
  <si>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</si>
  <si>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</si>
  <si>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</si>
  <si>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</si>
  <si>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</si>
  <si>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</si>
  <si>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</si>
  <si>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</si>
  <si>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</si>
  <si>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</si>
  <si>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</si>
  <si>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</si>
  <si>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</si>
  <si>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</si>
  <si>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</si>
  <si>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</si>
  <si>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</si>
  <si>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</si>
  <si>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</si>
  <si>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</si>
  <si>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</si>
  <si>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</si>
  <si>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</si>
  <si>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</si>
  <si>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</si>
  <si>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</si>
  <si>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</si>
  <si>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</si>
  <si>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</si>
  <si>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</si>
  <si>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</si>
  <si>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</si>
  <si>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</si>
  <si>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</si>
  <si>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</si>
  <si>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</si>
  <si>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</si>
  <si>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</si>
  <si>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</si>
  <si>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</si>
  <si>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</si>
  <si>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</si>
  <si>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</si>
  <si>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</si>
  <si>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</si>
  <si>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</si>
  <si>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</si>
  <si>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</si>
  <si>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</si>
  <si>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</si>
  <si>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</si>
  <si>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</si>
  <si>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</si>
  <si>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</si>
  <si>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</si>
  <si>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</si>
  <si>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</si>
  <si>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</si>
  <si>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</si>
  <si>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</si>
  <si>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</si>
  <si>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</si>
  <si>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</si>
  <si>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</si>
  <si>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</si>
  <si>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</si>
  <si>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</si>
  <si>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</si>
  <si>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</si>
  <si>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</si>
  <si>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</si>
  <si>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</si>
  <si>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</si>
  <si>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</si>
  <si>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</si>
  <si>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</si>
  <si>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</si>
  <si>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</si>
  <si>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</si>
  <si>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</si>
  <si>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</si>
  <si>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</si>
  <si>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</si>
  <si>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</si>
  <si>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</si>
  <si>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</si>
  <si>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</si>
  <si>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</si>
  <si>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</si>
  <si>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</si>
  <si>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</si>
  <si>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</si>
  <si>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</si>
  <si>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</si>
  <si>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</si>
  <si>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</si>
  <si>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</si>
  <si>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</si>
  <si>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</si>
  <si>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</si>
  <si>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</si>
  <si>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</si>
  <si>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</si>
  <si>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</si>
  <si>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</si>
  <si>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</si>
  <si>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</si>
  <si>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</si>
  <si>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</si>
  <si>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</si>
  <si>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</si>
  <si>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</si>
  <si>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</si>
  <si>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</si>
  <si>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</si>
  <si>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</si>
  <si>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</si>
  <si>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</si>
  <si>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</si>
  <si>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</si>
  <si>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</si>
  <si>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</si>
  <si>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</si>
  <si>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</si>
  <si>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</si>
  <si>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</si>
  <si>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</si>
  <si>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</si>
  <si>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</si>
  <si>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</si>
  <si>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</si>
  <si>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</si>
  <si>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</si>
  <si>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</si>
  <si>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</si>
  <si>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</si>
  <si>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</si>
  <si>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</si>
  <si>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</si>
  <si>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</si>
  <si>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</si>
  <si>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</si>
  <si>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</si>
  <si>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</si>
  <si>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</si>
  <si>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</si>
  <si>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</si>
  <si>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</si>
  <si>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</si>
  <si>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</si>
  <si>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</si>
  <si>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</si>
  <si>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</si>
  <si>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</si>
  <si>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</si>
  <si>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</si>
  <si>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</si>
  <si>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</si>
  <si>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</si>
  <si>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</si>
  <si>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</si>
  <si>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</si>
  <si>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</si>
  <si>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</si>
  <si>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</si>
  <si>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</si>
  <si>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</si>
  <si>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</si>
  <si>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</si>
  <si>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</si>
  <si>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</si>
  <si>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</si>
  <si>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</si>
  <si>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</si>
  <si>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</si>
  <si>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</si>
  <si>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</si>
  <si>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</si>
  <si>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</si>
  <si>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</si>
  <si>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</si>
  <si>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</si>
  <si>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</si>
  <si>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</si>
  <si>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</si>
  <si>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</si>
  <si>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</si>
  <si>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</si>
  <si>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</si>
  <si>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</si>
  <si>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</si>
  <si>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</si>
  <si>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</si>
  <si>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</si>
  <si>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</si>
  <si>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</si>
  <si>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</si>
  <si>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</si>
  <si>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</si>
  <si>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</si>
  <si>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</si>
  <si>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</si>
  <si>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</si>
  <si>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</si>
  <si>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</si>
  <si>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</si>
  <si>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</si>
  <si>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</si>
  <si>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</si>
  <si>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</si>
  <si>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</si>
  <si>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</si>
  <si>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</si>
  <si>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</si>
  <si>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</si>
  <si>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</si>
  <si>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</si>
  <si>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</si>
  <si>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</si>
  <si>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</si>
  <si>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</si>
  <si>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</si>
  <si>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</si>
  <si>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</si>
  <si>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</si>
  <si>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</si>
  <si>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</si>
  <si>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</si>
  <si>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</si>
  <si>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</si>
  <si>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</si>
  <si>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</si>
  <si>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</si>
  <si>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</si>
  <si>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</si>
  <si>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</si>
  <si>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</si>
  <si>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</si>
  <si>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</si>
  <si>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</si>
  <si>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</si>
  <si>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</si>
  <si>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</si>
  <si>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</si>
  <si>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</si>
  <si>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</si>
  <si>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</si>
  <si>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</si>
  <si>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</si>
  <si>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</si>
  <si>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</si>
  <si>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</si>
  <si>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</si>
  <si>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</si>
  <si>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</si>
  <si>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</si>
  <si>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</si>
  <si>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</si>
  <si>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</si>
  <si>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</si>
  <si>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</si>
  <si>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</si>
  <si>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</si>
  <si>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</si>
  <si>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</si>
  <si>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</si>
  <si>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</si>
  <si>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</si>
  <si>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</si>
  <si>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</si>
  <si>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</si>
  <si>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</si>
  <si>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</si>
  <si>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</si>
  <si>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</si>
  <si>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</si>
  <si>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</si>
  <si>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</si>
  <si>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</si>
  <si>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</si>
  <si>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</si>
  <si>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</si>
  <si>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</si>
  <si>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</si>
  <si>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</si>
  <si>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</si>
  <si>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</si>
  <si>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</si>
  <si>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</si>
  <si>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</si>
  <si>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</si>
  <si>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</si>
  <si>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</si>
  <si>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</si>
  <si>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</si>
  <si>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</si>
  <si>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</si>
  <si>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</si>
  <si>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</si>
  <si>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</si>
  <si>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</si>
  <si>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</si>
  <si>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</si>
  <si>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</si>
  <si>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</si>
  <si>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</si>
  <si>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</si>
  <si>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</si>
  <si>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</si>
  <si>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</si>
  <si>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</si>
  <si>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</si>
  <si>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</si>
  <si>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</si>
  <si>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</si>
  <si>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</si>
  <si>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</si>
  <si>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</si>
  <si>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</si>
  <si>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</si>
  <si>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</si>
  <si>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</si>
  <si>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</si>
  <si>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</si>
  <si>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</si>
  <si>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</si>
  <si>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</si>
  <si>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</si>
  <si>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</si>
  <si>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</si>
  <si>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</si>
  <si>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</si>
  <si>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</si>
  <si>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</si>
  <si>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</si>
  <si>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</si>
  <si>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</si>
  <si>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</si>
  <si>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</si>
  <si>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</si>
  <si>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</si>
  <si>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</si>
  <si>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</si>
  <si>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</si>
  <si>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</si>
  <si>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</si>
  <si>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</si>
  <si>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</si>
  <si>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</si>
  <si>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</si>
  <si>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</si>
  <si>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</si>
  <si>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</si>
  <si>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</si>
  <si>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</si>
  <si>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</si>
  <si>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</si>
  <si>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</si>
  <si>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</si>
  <si>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</si>
  <si>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</si>
  <si>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</si>
  <si>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</si>
  <si>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</si>
  <si>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</si>
  <si>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</si>
  <si>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</si>
  <si>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</si>
  <si>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</si>
  <si>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</si>
  <si>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</si>
  <si>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</si>
  <si>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</si>
  <si>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</si>
  <si>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</si>
  <si>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</si>
  <si>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</si>
  <si>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</si>
  <si>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</si>
  <si>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</si>
  <si>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</si>
  <si>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</si>
  <si>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</si>
  <si>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</si>
  <si>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</si>
  <si>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</si>
  <si>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</si>
  <si>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</si>
  <si>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</si>
  <si>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</si>
  <si>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</si>
  <si>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</si>
  <si>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</si>
  <si>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</si>
  <si>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</si>
  <si>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</si>
  <si>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</si>
  <si>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</si>
  <si>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</si>
  <si>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</si>
  <si>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</si>
  <si>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</si>
  <si>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</si>
  <si>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</si>
  <si>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</si>
  <si>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</si>
  <si>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</si>
  <si>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</si>
  <si>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</si>
  <si>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</si>
  <si>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</si>
  <si>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</si>
  <si>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</si>
  <si>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</si>
  <si>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</si>
  <si>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</si>
  <si>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</si>
  <si>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</si>
  <si>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</si>
  <si>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</si>
  <si>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</si>
  <si>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</si>
  <si>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</si>
  <si>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</si>
  <si>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</si>
  <si>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</si>
  <si>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</si>
  <si>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</si>
  <si>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</si>
  <si>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</si>
  <si>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</si>
  <si>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</si>
  <si>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</si>
  <si>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</si>
  <si>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</si>
  <si>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</si>
  <si>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</si>
  <si>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</si>
  <si>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</si>
  <si>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</si>
  <si>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</si>
  <si>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</si>
  <si>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</si>
  <si>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</si>
  <si>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</si>
  <si>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</si>
  <si>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</si>
  <si>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</si>
  <si>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</si>
  <si>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</si>
  <si>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</si>
  <si>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</si>
  <si>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</si>
  <si>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</si>
  <si>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</si>
  <si>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</si>
  <si>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</si>
  <si>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</si>
  <si>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</si>
  <si>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</si>
  <si>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</si>
  <si>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</si>
  <si>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</si>
  <si>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</si>
  <si>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</si>
  <si>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</si>
  <si>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</si>
  <si>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</si>
  <si>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</si>
  <si>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</si>
  <si>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</si>
  <si>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</si>
  <si>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</si>
  <si>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</si>
  <si>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</si>
  <si>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</si>
  <si>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</si>
  <si>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</si>
  <si>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</si>
  <si>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</si>
  <si>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</si>
  <si>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</si>
  <si>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</si>
  <si>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</si>
  <si>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</si>
  <si>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</si>
  <si>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</si>
  <si>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</si>
  <si>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</si>
  <si>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</si>
  <si>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</si>
  <si>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</si>
  <si>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</si>
  <si>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</si>
  <si>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</si>
  <si>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</si>
  <si>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</si>
  <si>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</si>
  <si>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</si>
  <si>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</si>
  <si>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</si>
  <si>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</si>
  <si>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</si>
  <si>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</si>
  <si>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</si>
  <si>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</si>
  <si>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</si>
  <si>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</si>
  <si>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</si>
  <si>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</si>
  <si>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</si>
  <si>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</si>
  <si>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</si>
  <si>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</si>
  <si>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</si>
  <si>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</si>
  <si>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</si>
  <si>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</si>
  <si>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</si>
  <si>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</si>
  <si>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</si>
  <si>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</si>
  <si>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</si>
  <si>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</si>
  <si>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</si>
  <si>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</si>
  <si>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</si>
  <si>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</si>
  <si>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</si>
  <si>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</si>
  <si>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</si>
  <si>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</si>
  <si>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</si>
  <si>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</si>
  <si>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</si>
  <si>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</si>
  <si>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</si>
  <si>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</si>
  <si>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</si>
  <si>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</si>
  <si>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</si>
  <si>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</si>
  <si>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</si>
  <si>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</si>
  <si>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</si>
  <si>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</si>
  <si>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</si>
  <si>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</si>
  <si>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</si>
  <si>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</si>
  <si>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</si>
  <si>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</si>
  <si>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</si>
  <si>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</si>
  <si>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</si>
  <si>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</si>
  <si>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</si>
  <si>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</si>
  <si>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</si>
  <si>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</si>
  <si>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</si>
  <si>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</si>
  <si>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</si>
  <si>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</si>
  <si>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</si>
  <si>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</si>
  <si>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</si>
  <si>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</si>
  <si>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</si>
  <si>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</si>
  <si>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</si>
  <si>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</si>
  <si>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</si>
  <si>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</si>
  <si>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</si>
  <si>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</si>
  <si>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</si>
  <si>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</si>
  <si>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</si>
  <si>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</si>
  <si>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</si>
  <si>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</si>
  <si>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</si>
  <si>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</si>
  <si>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</si>
  <si>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</si>
  <si>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</si>
  <si>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</si>
  <si>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</si>
  <si>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</si>
  <si>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</si>
  <si>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</si>
  <si>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</si>
  <si>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</si>
  <si>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</si>
  <si>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</si>
  <si>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</si>
  <si>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</si>
  <si>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</si>
  <si>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</si>
  <si>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</si>
  <si>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</si>
  <si>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</si>
  <si>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</si>
  <si>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</si>
  <si>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</si>
  <si>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</si>
  <si>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</si>
  <si>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</si>
  <si>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</si>
  <si>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</si>
  <si>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</si>
  <si>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</si>
  <si>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</si>
  <si>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</si>
  <si>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</si>
  <si>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</si>
  <si>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</si>
  <si>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</si>
  <si>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</si>
  <si>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</si>
  <si>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</si>
  <si>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</si>
  <si>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</si>
  <si>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</si>
  <si>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</si>
  <si>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</si>
  <si>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</si>
  <si>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</si>
  <si>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</si>
  <si>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</si>
  <si>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</si>
  <si>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</si>
  <si>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</si>
  <si>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</si>
  <si>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</si>
  <si>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</si>
  <si>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</si>
  <si>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</si>
  <si>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</si>
  <si>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</si>
  <si>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</si>
  <si>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</si>
  <si>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</si>
  <si>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</si>
  <si>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</si>
  <si>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</si>
  <si>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</si>
  <si>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</si>
  <si>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</si>
  <si>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</si>
  <si>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</si>
  <si>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</si>
  <si>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</si>
  <si>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</si>
  <si>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</si>
  <si>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</si>
  <si>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</si>
  <si>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</si>
  <si>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</si>
  <si>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</si>
  <si>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</si>
  <si>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</si>
  <si>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</si>
  <si>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</si>
  <si>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</si>
  <si>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</si>
  <si>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</si>
  <si>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</si>
  <si>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</si>
  <si>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</si>
  <si>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</si>
  <si>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</si>
  <si>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</si>
  <si>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</si>
  <si>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</si>
  <si>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</si>
  <si>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</si>
  <si>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</si>
  <si>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</si>
  <si>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</si>
  <si>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</si>
  <si>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</si>
  <si>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</si>
  <si>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</si>
  <si>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</si>
  <si>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</si>
  <si>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</si>
  <si>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</si>
  <si>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</si>
  <si>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</si>
  <si>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</si>
  <si>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</si>
  <si>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</si>
  <si>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</si>
  <si>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</si>
  <si>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</si>
  <si>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</si>
  <si>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</si>
  <si>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</si>
  <si>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</si>
  <si>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</si>
  <si>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</si>
  <si>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</si>
  <si>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</si>
  <si>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</si>
  <si>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</si>
  <si>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</si>
  <si>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</si>
  <si>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</si>
  <si>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</si>
  <si>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</si>
  <si>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</si>
  <si>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</si>
  <si>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</si>
  <si>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</si>
  <si>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</si>
  <si>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</si>
  <si>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</si>
  <si>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</si>
  <si>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</si>
  <si>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</si>
  <si>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</si>
  <si>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</si>
  <si>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</si>
  <si>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</si>
  <si>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</si>
  <si>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</si>
  <si>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</si>
  <si>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</si>
  <si>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</si>
  <si>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</si>
  <si>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</si>
  <si>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</si>
  <si>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</si>
  <si>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</si>
  <si>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</si>
  <si>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</si>
  <si>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</si>
  <si>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</si>
  <si>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</si>
  <si>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</si>
  <si>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</si>
  <si>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</si>
  <si>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</si>
  <si>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</si>
  <si>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</si>
  <si>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</si>
  <si>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</si>
  <si>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</si>
  <si>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</si>
  <si>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</si>
  <si>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</si>
  <si>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</si>
  <si>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</si>
  <si>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</si>
  <si>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</si>
  <si>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</si>
  <si>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</si>
  <si>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</si>
  <si>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</si>
  <si>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</si>
  <si>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</si>
  <si>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</si>
  <si>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</si>
  <si>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</si>
  <si>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</si>
  <si>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</si>
  <si>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</si>
  <si>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</si>
  <si>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</si>
  <si>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</si>
  <si>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</si>
  <si>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</si>
  <si>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</si>
  <si>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</si>
  <si>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</si>
  <si>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</si>
  <si>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</si>
  <si>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</si>
  <si>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</si>
  <si>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</si>
  <si>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</si>
  <si>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</si>
  <si>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</si>
  <si>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</si>
  <si>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</si>
  <si>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</si>
  <si>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</si>
  <si>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</si>
  <si>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</si>
  <si>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</si>
  <si>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</si>
  <si>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</si>
  <si>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</si>
  <si>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</si>
  <si>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</si>
  <si>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</si>
  <si>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</si>
  <si>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</si>
  <si>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</si>
  <si>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</si>
  <si>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</si>
  <si>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</si>
  <si>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</si>
  <si>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</si>
  <si>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</si>
  <si>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</si>
  <si>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</si>
  <si>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</si>
  <si>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</si>
  <si>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</si>
  <si>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</si>
  <si>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</si>
  <si>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</si>
  <si>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</si>
  <si>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</si>
  <si>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</si>
  <si>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</si>
  <si>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</si>
  <si>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</si>
  <si>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</si>
  <si>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</si>
  <si>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</si>
  <si>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</si>
  <si>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</si>
  <si>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</si>
  <si>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</si>
  <si>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</si>
  <si>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</si>
  <si>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</si>
  <si>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</si>
  <si>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</si>
  <si>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</si>
  <si>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</si>
  <si>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</si>
  <si>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</si>
  <si>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</si>
  <si>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</si>
  <si>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</si>
  <si>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</si>
  <si>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</si>
  <si>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</si>
  <si>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</si>
  <si>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</si>
  <si>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</si>
  <si>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</si>
  <si>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</si>
  <si>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</si>
  <si>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</si>
  <si>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</si>
  <si>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</si>
  <si>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</si>
  <si>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</si>
  <si>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</si>
  <si>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</si>
  <si>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</si>
  <si>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</si>
  <si>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</si>
  <si>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</si>
  <si>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</si>
  <si>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</si>
  <si>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</si>
  <si>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</si>
  <si>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</si>
  <si>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</si>
  <si>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</si>
  <si>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</si>
  <si>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</si>
  <si>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</si>
  <si>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</si>
  <si>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</si>
  <si>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</si>
  <si>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</si>
  <si>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</si>
  <si>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</si>
  <si>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</si>
  <si>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</si>
  <si>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</si>
  <si>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</si>
  <si>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</si>
  <si>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</si>
  <si>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</si>
  <si>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</si>
  <si>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</si>
  <si>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</si>
  <si>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</si>
  <si>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</si>
  <si>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</si>
  <si>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</si>
  <si>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</si>
  <si>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</si>
  <si>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</si>
  <si>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</si>
  <si>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</si>
  <si>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</si>
  <si>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</si>
  <si>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</si>
  <si>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</si>
  <si>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</si>
  <si>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</si>
  <si>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</si>
  <si>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</si>
  <si>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</si>
  <si>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</si>
  <si>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</si>
  <si>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</si>
  <si>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</si>
  <si>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</si>
  <si>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</si>
  <si>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</si>
  <si>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</si>
  <si>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</si>
  <si>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</si>
  <si>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</si>
  <si>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</si>
  <si>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</si>
  <si>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</si>
  <si>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</si>
  <si>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</si>
  <si>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</si>
  <si>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</si>
  <si>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</si>
  <si>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</si>
  <si>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</si>
  <si>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</si>
  <si>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</si>
  <si>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</si>
  <si>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</si>
  <si>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</si>
  <si>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</si>
  <si>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</si>
  <si>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</si>
  <si>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</si>
  <si>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</si>
  <si>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</si>
  <si>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</si>
  <si>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</si>
  <si>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</si>
  <si>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</si>
  <si>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</si>
  <si>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</si>
  <si>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</si>
  <si>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</si>
  <si>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</si>
  <si>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</si>
  <si>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</si>
  <si>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</si>
  <si>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</si>
  <si>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</si>
  <si>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</si>
  <si>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</si>
  <si>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</si>
  <si>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</si>
  <si>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</si>
  <si>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</si>
  <si>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</si>
  <si>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</si>
  <si>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</si>
  <si>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</si>
  <si>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</si>
  <si>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</si>
  <si>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</si>
  <si>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</si>
  <si>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</si>
  <si>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</si>
  <si>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</si>
  <si>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</si>
  <si>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</si>
  <si>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</si>
  <si>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</si>
  <si>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</si>
  <si>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</si>
  <si>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</si>
  <si>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</si>
  <si>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</si>
  <si>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</si>
  <si>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</si>
  <si>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</si>
  <si>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</si>
  <si>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</si>
  <si>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</si>
  <si>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</si>
  <si>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</si>
  <si>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</si>
  <si>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</si>
  <si>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</si>
  <si>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</si>
  <si>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</si>
  <si>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</si>
  <si>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</si>
  <si>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</si>
  <si>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</si>
  <si>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</si>
  <si>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</si>
  <si>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</si>
  <si>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</si>
  <si>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</si>
  <si>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</si>
  <si>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</si>
  <si>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</si>
  <si>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</si>
  <si>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</si>
  <si>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</si>
  <si>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</si>
  <si>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</si>
  <si>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</si>
  <si>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</si>
  <si>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</si>
  <si>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</si>
  <si>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</si>
  <si>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</si>
  <si>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</si>
  <si>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</si>
  <si>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</si>
  <si>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</si>
  <si>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</si>
  <si>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</si>
  <si>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</si>
  <si>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</si>
  <si>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</si>
  <si>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</si>
  <si>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</si>
  <si>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</si>
  <si>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</si>
  <si>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</si>
  <si>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</si>
  <si>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</si>
  <si>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</si>
  <si>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</si>
  <si>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</si>
  <si>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</si>
  <si>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</si>
  <si>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</si>
  <si>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</si>
  <si>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</si>
  <si>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</si>
  <si>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</si>
  <si>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</si>
  <si>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</si>
  <si>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</si>
  <si>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</si>
  <si>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</si>
  <si>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</si>
  <si>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</si>
  <si>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</si>
  <si>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</si>
  <si>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</si>
  <si>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</si>
  <si>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</si>
  <si>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</si>
  <si>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</si>
  <si>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</si>
  <si>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</si>
  <si>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</si>
  <si>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</si>
  <si>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</si>
  <si>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</si>
  <si>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</si>
  <si>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</si>
  <si>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</si>
  <si>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</si>
  <si>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</si>
  <si>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</si>
  <si>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</si>
  <si>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</si>
  <si>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</si>
  <si>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</si>
  <si>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</si>
  <si>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</si>
  <si>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</si>
  <si>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</si>
  <si>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</si>
  <si>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</si>
  <si>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</si>
  <si>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</si>
  <si>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</si>
  <si>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</si>
  <si>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</si>
  <si>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</si>
  <si>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</si>
  <si>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</si>
  <si>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</si>
  <si>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</si>
  <si>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</si>
  <si>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</si>
  <si>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</si>
  <si>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</si>
  <si>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</si>
  <si>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</si>
  <si>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</si>
  <si>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</si>
  <si>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</si>
  <si>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</si>
  <si>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</si>
  <si>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</si>
  <si>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</si>
  <si>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</si>
  <si>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</si>
  <si>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</si>
  <si>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</si>
  <si>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</si>
  <si>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</si>
  <si>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</si>
  <si>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</si>
  <si>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</si>
  <si>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</si>
  <si>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</si>
  <si>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</si>
  <si>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</si>
  <si>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</si>
  <si>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</si>
  <si>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</si>
  <si>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</si>
  <si>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</si>
  <si>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</si>
  <si>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</si>
  <si>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</si>
  <si>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</si>
  <si>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</si>
  <si>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</si>
  <si>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</si>
  <si>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</si>
  <si>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</si>
  <si>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</si>
  <si>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</si>
  <si>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</si>
  <si>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</si>
  <si>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</si>
  <si>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</si>
  <si>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</si>
  <si>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</si>
  <si>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</si>
  <si>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</si>
  <si>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</si>
  <si>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</si>
  <si>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</si>
  <si>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</si>
  <si>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</si>
  <si>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</si>
  <si>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</si>
  <si>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</si>
  <si>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</si>
  <si>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</si>
  <si>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</si>
  <si>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</si>
  <si>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</si>
  <si>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</si>
  <si>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</si>
  <si>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</si>
  <si>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</si>
  <si>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</si>
  <si>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</si>
  <si>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</si>
  <si>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</si>
  <si>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</si>
  <si>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</si>
  <si>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</si>
  <si>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</si>
  <si>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</si>
  <si>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</si>
  <si>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</si>
  <si>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</si>
  <si>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</si>
  <si>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</si>
  <si>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</si>
  <si>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</si>
  <si>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</si>
  <si>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</si>
  <si>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</si>
  <si>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</si>
  <si>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</si>
  <si>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</si>
  <si>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</si>
  <si>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</si>
  <si>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</si>
  <si>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</si>
  <si>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</si>
  <si>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</si>
  <si>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</si>
  <si>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</si>
  <si>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</si>
  <si>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</si>
  <si>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</si>
  <si>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</si>
  <si>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</si>
  <si>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</si>
  <si>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</si>
  <si>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</si>
  <si>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</si>
  <si>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</si>
  <si>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</si>
  <si>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</si>
  <si>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</si>
  <si>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</si>
  <si>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</si>
  <si>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</si>
  <si>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</si>
  <si>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</si>
  <si>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</si>
  <si>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</si>
  <si>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</si>
  <si>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</si>
  <si>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</si>
  <si>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</si>
  <si>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</si>
  <si>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</si>
  <si>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</si>
  <si>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</si>
  <si>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</si>
  <si>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</si>
  <si>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</si>
  <si>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</si>
  <si>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</si>
  <si>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</si>
  <si>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</si>
  <si>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</si>
  <si>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</si>
  <si>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</si>
  <si>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</si>
  <si>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</si>
  <si>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</si>
  <si>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</si>
  <si>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</si>
  <si>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</si>
  <si>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</si>
  <si>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</si>
  <si>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</si>
  <si>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</si>
  <si>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</si>
  <si>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</si>
  <si>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</si>
  <si>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</si>
  <si>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</si>
  <si>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</si>
  <si>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</si>
  <si>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</si>
  <si>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</si>
  <si>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</si>
  <si>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</si>
  <si>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</si>
  <si>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</si>
  <si>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</si>
  <si>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</si>
  <si>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</si>
  <si>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</si>
  <si>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</si>
  <si>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</si>
  <si>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</si>
  <si>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</si>
  <si>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</si>
  <si>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</si>
  <si>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</si>
  <si>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</si>
  <si>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</si>
  <si>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</si>
  <si>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</si>
  <si>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</si>
  <si>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</si>
  <si>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</si>
  <si>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</si>
  <si>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</si>
  <si>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</si>
  <si>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</si>
  <si>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</si>
  <si>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</si>
  <si>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</si>
  <si>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</si>
  <si>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</si>
  <si>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</si>
  <si>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</si>
  <si>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</si>
  <si>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</si>
  <si>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</si>
  <si>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</si>
  <si>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</si>
  <si>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</si>
  <si>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</si>
  <si>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</si>
  <si>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</si>
  <si>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</si>
  <si>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</si>
  <si>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</si>
  <si>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</si>
  <si>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</si>
  <si>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</si>
  <si>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</si>
  <si>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</si>
  <si>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</si>
  <si>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</si>
  <si>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</si>
  <si>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</si>
  <si>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</si>
  <si>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</si>
  <si>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</si>
  <si>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</si>
  <si>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</si>
  <si>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</si>
  <si>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</si>
  <si>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</si>
  <si>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</si>
  <si>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</si>
  <si>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</si>
  <si>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</si>
  <si>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</si>
  <si>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</si>
  <si>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</si>
  <si>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</si>
  <si>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</si>
  <si>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</si>
  <si>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</si>
  <si>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</si>
  <si>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</si>
  <si>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</si>
  <si>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</si>
  <si>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</si>
  <si>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</si>
  <si>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</si>
  <si>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</si>
  <si>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</si>
  <si>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</si>
  <si>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</si>
  <si>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</si>
  <si>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</si>
  <si>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</si>
  <si>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</si>
  <si>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</si>
  <si>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</si>
  <si>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</si>
  <si>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</si>
  <si>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</si>
  <si>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</si>
  <si>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</si>
  <si>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</si>
  <si>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</si>
  <si>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</si>
  <si>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</si>
  <si>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</si>
  <si>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</si>
  <si>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</si>
  <si>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</si>
  <si>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</si>
  <si>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</si>
  <si>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</si>
  <si>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</si>
  <si>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</si>
  <si>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</si>
  <si>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</si>
  <si>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</si>
  <si>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</si>
  <si>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</si>
  <si>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</si>
  <si>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</si>
  <si>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</si>
  <si>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</si>
  <si>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</si>
  <si>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</si>
  <si>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</si>
  <si>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</si>
  <si>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</si>
  <si>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</si>
  <si>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</si>
  <si>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</si>
  <si>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</si>
  <si>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</si>
  <si>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</si>
  <si>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</si>
  <si>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</si>
  <si>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</si>
  <si>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</si>
  <si>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</si>
  <si>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</si>
  <si>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</si>
  <si>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</si>
  <si>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</si>
  <si>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</si>
  <si>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</si>
  <si>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</si>
  <si>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</si>
  <si>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</si>
  <si>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</si>
  <si>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</si>
  <si>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</si>
  <si>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</si>
  <si>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</si>
  <si>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</si>
  <si>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</si>
  <si>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</si>
  <si>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</si>
  <si>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</si>
  <si>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</si>
  <si>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</si>
  <si>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</si>
  <si>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</si>
  <si>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</si>
  <si>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</si>
  <si>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</si>
  <si>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</si>
  <si>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</si>
  <si>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</si>
  <si>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</si>
  <si>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</si>
  <si>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</si>
  <si>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</si>
  <si>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</si>
  <si>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</si>
  <si>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</si>
  <si>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</si>
  <si>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</si>
  <si>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</si>
  <si>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</si>
  <si>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</si>
  <si>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</si>
  <si>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</si>
  <si>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</si>
  <si>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</si>
  <si>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</si>
  <si>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</si>
  <si>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</si>
  <si>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</si>
  <si>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</si>
  <si>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</si>
  <si>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</si>
  <si>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</si>
  <si>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</si>
  <si>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</si>
  <si>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</si>
  <si>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</si>
  <si>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</si>
  <si>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</si>
  <si>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</si>
  <si>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</si>
  <si>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</si>
  <si>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</si>
  <si>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</si>
  <si>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</si>
  <si>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</si>
  <si>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</si>
  <si>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</si>
  <si>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</si>
  <si>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</si>
  <si>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</si>
  <si>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</si>
  <si>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</si>
  <si>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</si>
  <si>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</si>
  <si>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</si>
  <si>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</si>
  <si>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</si>
  <si>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</si>
  <si>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</si>
  <si>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</si>
  <si>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</si>
  <si>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</si>
  <si>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</si>
  <si>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</si>
  <si>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</si>
  <si>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</si>
  <si>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</si>
  <si>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</si>
  <si>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</si>
  <si>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</si>
  <si>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</si>
  <si>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</si>
  <si>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</si>
  <si>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</si>
  <si>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</si>
  <si>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</si>
  <si>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</si>
  <si>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</si>
  <si>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</si>
  <si>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</si>
  <si>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</si>
  <si>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</si>
  <si>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</si>
  <si>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</si>
  <si>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</si>
  <si>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</si>
  <si>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</si>
  <si>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</si>
  <si>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</si>
  <si>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</si>
  <si>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</si>
  <si>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</si>
  <si>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</si>
  <si>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</si>
  <si>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</si>
  <si>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</si>
  <si>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</si>
  <si>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</si>
  <si>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</si>
  <si>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</si>
  <si>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</si>
  <si>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</si>
  <si>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</si>
  <si>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</si>
  <si>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</si>
  <si>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</si>
  <si>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</si>
  <si>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</si>
  <si>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</si>
  <si>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</si>
  <si>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</si>
  <si>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</si>
  <si>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</si>
  <si>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</si>
  <si>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</si>
  <si>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</si>
  <si>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</si>
  <si>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</si>
  <si>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</si>
  <si>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</si>
  <si>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</si>
  <si>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</si>
  <si>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</si>
  <si>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</si>
  <si>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</si>
  <si>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</si>
  <si>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</si>
  <si>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</si>
  <si>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</si>
  <si>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</si>
  <si>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</si>
  <si>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</si>
  <si>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</si>
  <si>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</si>
  <si>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</si>
  <si>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</si>
  <si>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</si>
  <si>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</si>
  <si>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</si>
  <si>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</si>
  <si>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</si>
  <si>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</si>
  <si>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</si>
  <si>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</si>
  <si>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</si>
  <si>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</si>
  <si>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</si>
  <si>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</si>
  <si>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</si>
  <si>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</si>
  <si>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</si>
  <si>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</si>
  <si>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</si>
  <si>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</si>
  <si>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</si>
  <si>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</si>
  <si>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</si>
  <si>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</si>
  <si>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</si>
  <si>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</si>
  <si>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</si>
  <si>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</si>
  <si>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</si>
  <si>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</si>
  <si>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</si>
  <si>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</si>
  <si>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</si>
  <si>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</si>
  <si>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</si>
  <si>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</si>
  <si>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</si>
  <si>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</si>
  <si>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</si>
  <si>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</si>
  <si>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</si>
  <si>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</si>
  <si>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</si>
  <si>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</si>
  <si>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</si>
  <si>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</si>
  <si>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</si>
  <si>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</si>
  <si>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</si>
  <si>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</si>
  <si>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</si>
  <si>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</si>
  <si>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</si>
  <si>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</si>
  <si>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</si>
  <si>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</si>
  <si>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</si>
  <si>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</si>
  <si>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</si>
  <si>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</si>
  <si>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</si>
  <si>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</si>
  <si>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</si>
  <si>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</si>
  <si>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</si>
  <si>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</si>
  <si>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</si>
  <si>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</si>
  <si>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</si>
  <si>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</si>
  <si>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</si>
  <si>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</si>
  <si>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</si>
  <si>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</si>
  <si>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</si>
  <si>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</si>
  <si>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</si>
  <si>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</si>
  <si>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</si>
  <si>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</si>
  <si>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</si>
  <si>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</si>
  <si>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</si>
  <si>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</si>
  <si>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</si>
  <si>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</si>
  <si>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</si>
  <si>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</si>
  <si>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</si>
  <si>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</si>
  <si>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</si>
  <si>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</si>
  <si>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</si>
  <si>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</si>
  <si>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</si>
  <si>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</si>
  <si>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</si>
  <si>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</si>
  <si>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</si>
  <si>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</si>
  <si>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</si>
  <si>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</si>
  <si>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</si>
  <si>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</si>
  <si>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</si>
  <si>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</si>
  <si>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</si>
  <si>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</si>
  <si>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</si>
  <si>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</si>
  <si>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</si>
  <si>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</si>
  <si>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</si>
  <si>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</si>
  <si>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</si>
  <si>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</si>
  <si>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</si>
  <si>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</si>
  <si>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</si>
  <si>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</si>
  <si>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</si>
  <si>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</si>
  <si>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</si>
  <si>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</si>
  <si>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</si>
  <si>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</si>
  <si>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</si>
  <si>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</si>
  <si>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</si>
  <si>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</si>
  <si>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</si>
  <si>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</si>
  <si>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</si>
  <si>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</si>
  <si>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</si>
  <si>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</si>
  <si>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</si>
  <si>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</si>
  <si>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</si>
  <si>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</si>
  <si>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</si>
  <si>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</si>
  <si>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</si>
  <si>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</si>
  <si>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</si>
  <si>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</si>
  <si>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</si>
  <si>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</si>
  <si>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</si>
  <si>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</si>
  <si>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</si>
  <si>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</si>
  <si>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</si>
  <si>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</si>
  <si>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</si>
  <si>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</si>
  <si>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</si>
  <si>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</si>
  <si>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</si>
  <si>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</si>
  <si>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</si>
  <si>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</si>
  <si>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</si>
  <si>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</si>
  <si>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</si>
  <si>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</si>
  <si>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</si>
  <si>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</si>
  <si>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</si>
  <si>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</si>
  <si>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</si>
  <si>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</si>
  <si>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</si>
  <si>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</si>
  <si>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</si>
  <si>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</si>
  <si>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</si>
  <si>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</si>
  <si>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</si>
  <si>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</si>
  <si>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</si>
  <si>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</si>
  <si>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</si>
  <si>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</si>
  <si>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</si>
  <si>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</si>
  <si>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</si>
  <si>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</si>
  <si>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</si>
  <si>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</si>
  <si>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</si>
  <si>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</si>
  <si>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</si>
  <si>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</si>
  <si>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</si>
  <si>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</si>
  <si>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</si>
  <si>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</si>
  <si>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</si>
  <si>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</si>
  <si>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</si>
  <si>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</si>
  <si>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</si>
  <si>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</si>
  <si>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</si>
  <si>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</si>
  <si>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</si>
  <si>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</si>
  <si>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</si>
  <si>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</si>
  <si>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</si>
  <si>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</si>
  <si>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</si>
  <si>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</si>
  <si>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</si>
  <si>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</si>
  <si>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</si>
  <si>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</si>
  <si>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</si>
  <si>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</si>
  <si>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</si>
  <si>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</si>
  <si>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</si>
  <si>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</si>
  <si>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</si>
  <si>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</si>
  <si>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</si>
  <si>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</si>
  <si>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</si>
  <si>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</si>
  <si>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</si>
  <si>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</si>
  <si>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</si>
  <si>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</si>
  <si>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</si>
  <si>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</si>
  <si>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</si>
  <si>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</si>
  <si>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</si>
  <si>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</si>
  <si>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</si>
  <si>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</si>
  <si>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</si>
  <si>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</si>
  <si>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</si>
  <si>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</si>
  <si>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</si>
  <si>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</si>
  <si>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</si>
  <si>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</si>
  <si>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</si>
  <si>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</si>
  <si>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</si>
  <si>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</si>
  <si>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</si>
  <si>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</si>
  <si>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</si>
  <si>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</si>
  <si>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</si>
  <si>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</si>
  <si>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</si>
  <si>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</si>
  <si>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</si>
  <si>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</si>
  <si>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</si>
  <si>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</si>
  <si>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</si>
  <si>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</si>
  <si>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</si>
  <si>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</si>
  <si>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</si>
  <si>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</si>
  <si>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</si>
  <si>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</si>
  <si>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</si>
  <si>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</si>
  <si>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</si>
  <si>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</si>
  <si>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</si>
  <si>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</si>
  <si>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</si>
  <si>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</si>
  <si>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</si>
  <si>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</si>
  <si>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</si>
  <si>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</si>
  <si>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</si>
  <si>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</si>
  <si>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</si>
  <si>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</si>
  <si>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</si>
  <si>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</si>
  <si>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</si>
  <si>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</si>
  <si>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</si>
  <si>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</si>
  <si>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</si>
  <si>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</si>
  <si>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</si>
  <si>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</si>
  <si>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</si>
  <si>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</si>
  <si>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</si>
  <si>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</si>
  <si>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</si>
  <si>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</si>
  <si>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</si>
  <si>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</si>
  <si>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</si>
  <si>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</si>
  <si>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</si>
  <si>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</si>
  <si>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</si>
  <si>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</si>
  <si>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</si>
  <si>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</si>
  <si>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</si>
  <si>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</si>
  <si>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</si>
  <si>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</si>
  <si>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</si>
  <si>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</si>
  <si>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</si>
  <si>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</si>
  <si>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</si>
  <si>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</si>
  <si>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</si>
  <si>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</si>
  <si>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</si>
  <si>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</si>
  <si>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</si>
  <si>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</si>
  <si>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</si>
  <si>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</si>
  <si>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</si>
  <si>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</si>
  <si>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</si>
  <si>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</si>
  <si>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</si>
  <si>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</si>
  <si>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</si>
  <si>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</si>
  <si>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</si>
  <si>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</si>
  <si>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</si>
  <si>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</si>
  <si>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</si>
  <si>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</si>
  <si>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</si>
  <si>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</si>
  <si>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</si>
  <si>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</si>
  <si>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</si>
  <si>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</si>
  <si>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</si>
  <si>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</si>
  <si>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</si>
  <si>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</si>
  <si>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</si>
  <si>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</si>
  <si>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</si>
  <si>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</si>
  <si>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</si>
  <si>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</si>
  <si>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</si>
  <si>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</si>
  <si>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</si>
  <si>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</si>
  <si>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</si>
  <si>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</si>
  <si>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</si>
  <si>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</si>
  <si>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</si>
  <si>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</si>
  <si>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</si>
  <si>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</si>
  <si>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</si>
  <si>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</si>
  <si>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</si>
  <si>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</si>
  <si>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</si>
  <si>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</si>
  <si>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</si>
  <si>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</si>
  <si>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</si>
  <si>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</si>
  <si>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</si>
  <si>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</si>
  <si>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</si>
  <si>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</si>
  <si>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</si>
  <si>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</si>
  <si>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</si>
  <si>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</si>
  <si>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</si>
  <si>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</si>
  <si>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</si>
  <si>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</si>
  <si>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</si>
  <si>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</si>
  <si>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</si>
  <si>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</si>
  <si>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</si>
  <si>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</si>
  <si>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</si>
  <si>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</si>
  <si>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</si>
  <si>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</si>
  <si>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</si>
  <si>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</si>
  <si>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</si>
  <si>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</si>
  <si>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</si>
  <si>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</si>
  <si>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</si>
  <si>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</si>
  <si>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</si>
  <si>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</si>
  <si>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</si>
  <si>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</si>
  <si>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</si>
  <si>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</si>
  <si>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</si>
  <si>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</si>
  <si>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</si>
  <si>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</si>
  <si>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</si>
  <si>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</si>
  <si>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</si>
  <si>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</si>
  <si>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</si>
  <si>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</si>
  <si>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</si>
  <si>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</si>
  <si>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</si>
  <si>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</si>
  <si>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</si>
  <si>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</si>
  <si>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</si>
  <si>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</si>
  <si>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</si>
  <si>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</si>
  <si>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</si>
  <si>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</si>
  <si>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</si>
  <si>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</si>
  <si>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</si>
  <si>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</si>
  <si>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</si>
  <si>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</si>
  <si>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</si>
  <si>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</si>
  <si>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</si>
  <si>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</si>
  <si>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</si>
  <si>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</si>
  <si>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</si>
  <si>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</si>
  <si>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</si>
  <si>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</si>
  <si>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</si>
  <si>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</si>
  <si>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</si>
  <si>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</si>
  <si>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</si>
  <si>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</si>
  <si>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</si>
  <si>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</si>
  <si>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</si>
  <si>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</si>
  <si>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</si>
  <si>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</si>
  <si>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</si>
  <si>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</si>
  <si>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</si>
  <si>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</si>
  <si>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</si>
  <si>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</si>
  <si>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</si>
  <si>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</si>
  <si>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</si>
  <si>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</si>
  <si>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</si>
  <si>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</si>
  <si>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</si>
  <si>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</si>
  <si>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</si>
  <si>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</si>
  <si>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</si>
  <si>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</si>
  <si>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</si>
  <si>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</si>
  <si>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</si>
  <si>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</si>
  <si>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</si>
  <si>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</si>
  <si>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</si>
  <si>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</si>
  <si>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</si>
  <si>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</si>
  <si>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</si>
  <si>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</si>
  <si>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</si>
  <si>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</si>
  <si>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</si>
  <si>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</si>
  <si>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</si>
  <si>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</si>
  <si>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</si>
  <si>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</si>
  <si>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</si>
  <si>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</si>
  <si>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</si>
  <si>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</si>
  <si>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</si>
  <si>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</si>
  <si>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</si>
  <si>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</si>
  <si>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</si>
  <si>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</si>
  <si>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</si>
  <si>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</si>
  <si>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</si>
  <si>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</si>
  <si>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</si>
  <si>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</si>
  <si>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</si>
  <si>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</si>
  <si>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</si>
  <si>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</si>
  <si>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</si>
  <si>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</si>
  <si>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</si>
  <si>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</si>
  <si>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</si>
  <si>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</si>
  <si>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</si>
  <si>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</si>
  <si>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</si>
  <si>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</si>
  <si>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</si>
  <si>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</si>
  <si>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</si>
  <si>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</si>
  <si>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</si>
  <si>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</si>
  <si>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</si>
  <si>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</si>
  <si>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</si>
  <si>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</si>
  <si>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</si>
  <si>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</si>
  <si>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</si>
  <si>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</si>
  <si>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</si>
  <si>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</si>
  <si>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</si>
  <si>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</si>
  <si>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</si>
  <si>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</si>
  <si>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</si>
  <si>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</si>
  <si>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</si>
  <si>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</si>
  <si>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</si>
  <si>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</si>
  <si>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</si>
  <si>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</si>
  <si>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</si>
  <si>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</si>
  <si>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</si>
  <si>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</si>
  <si>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</si>
  <si>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</si>
  <si>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</si>
  <si>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</si>
  <si>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</si>
  <si>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</si>
  <si>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</si>
  <si>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</si>
  <si>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</si>
  <si>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</si>
  <si>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</si>
  <si>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</si>
  <si>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</si>
  <si>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</si>
  <si>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</si>
  <si>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</si>
  <si>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</si>
  <si>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</si>
  <si>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</si>
  <si>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</si>
  <si>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</si>
  <si>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</si>
  <si>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</si>
  <si>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</si>
  <si>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</si>
  <si>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</si>
  <si>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</si>
  <si>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</si>
  <si>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</si>
  <si>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</si>
  <si>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</si>
  <si>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</si>
  <si>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</si>
  <si>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</si>
  <si>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</si>
  <si>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</si>
  <si>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</si>
  <si>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</si>
  <si>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</si>
  <si>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</si>
  <si>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</si>
  <si>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</si>
  <si>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</si>
  <si>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</si>
  <si>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</si>
  <si>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</si>
  <si>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</si>
  <si>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</si>
  <si>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</si>
  <si>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</si>
  <si>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</si>
  <si>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</si>
  <si>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</si>
  <si>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</si>
  <si>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</si>
  <si>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</si>
  <si>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</si>
  <si>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</si>
  <si>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</si>
  <si>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</si>
  <si>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</si>
  <si>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</si>
  <si>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</si>
  <si>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</si>
  <si>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</si>
  <si>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</si>
  <si>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</si>
  <si>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</si>
  <si>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</si>
  <si>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</si>
  <si>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</si>
  <si>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</si>
  <si>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</si>
  <si>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</si>
  <si>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</si>
  <si>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</si>
  <si>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</si>
  <si>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</si>
  <si>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</si>
  <si>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</si>
  <si>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</si>
  <si>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</si>
  <si>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</si>
  <si>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</si>
  <si>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</si>
  <si>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</si>
  <si>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</si>
  <si>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</si>
  <si>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</si>
  <si>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</si>
  <si>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</si>
  <si>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</si>
  <si>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</si>
  <si>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</si>
  <si>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</si>
  <si>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</si>
  <si>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</si>
  <si>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</si>
  <si>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</si>
  <si>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</si>
  <si>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</si>
  <si>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</si>
  <si>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</si>
  <si>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</si>
  <si>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</si>
  <si>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</si>
  <si>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</si>
  <si>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</si>
  <si>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</si>
  <si>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</si>
  <si>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</si>
  <si>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</si>
  <si>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</si>
  <si>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</si>
  <si>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</si>
  <si>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</si>
  <si>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</si>
  <si>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</si>
  <si>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</si>
  <si>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</si>
  <si>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</si>
  <si>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</si>
  <si>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</si>
  <si>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</si>
  <si>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</si>
  <si>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</si>
  <si>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</si>
  <si>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</si>
  <si>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</si>
  <si>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</si>
  <si>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</si>
  <si>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</si>
  <si>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</si>
  <si>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</si>
  <si>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</si>
  <si>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</si>
  <si>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</si>
  <si>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</si>
  <si>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</si>
  <si>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</si>
  <si>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</si>
  <si>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</si>
  <si>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</si>
  <si>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</si>
  <si>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</si>
  <si>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</si>
  <si>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</si>
  <si>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</si>
  <si>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</si>
  <si>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</si>
  <si>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</si>
  <si>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</si>
  <si>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</si>
  <si>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</si>
  <si>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</si>
  <si>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</si>
  <si>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</si>
  <si>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</si>
  <si>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</si>
  <si>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</si>
  <si>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</si>
  <si>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</si>
  <si>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</si>
  <si>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</si>
  <si>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</si>
  <si>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</si>
  <si>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</si>
  <si>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</si>
  <si>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</si>
  <si>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</si>
  <si>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</si>
  <si>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</si>
  <si>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</si>
  <si>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</si>
  <si>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</si>
  <si>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</si>
  <si>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</si>
  <si>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</si>
  <si>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</si>
  <si>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</si>
  <si>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</si>
  <si>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</si>
  <si>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</si>
  <si>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</si>
  <si>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</si>
  <si>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</si>
  <si>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</si>
  <si>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</si>
  <si>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</si>
  <si>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</si>
  <si>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</si>
  <si>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</si>
  <si>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</si>
  <si>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</si>
  <si>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</si>
  <si>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</si>
  <si>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</si>
  <si>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</si>
  <si>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</si>
  <si>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</si>
  <si>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</si>
  <si>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</si>
  <si>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</si>
  <si>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</si>
  <si>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</si>
  <si>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</si>
  <si>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</si>
  <si>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</si>
  <si>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</si>
  <si>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</si>
  <si>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</si>
  <si>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</si>
  <si>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</si>
  <si>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</si>
  <si>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</si>
  <si>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</si>
  <si>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</si>
  <si>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</si>
  <si>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</si>
  <si>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</si>
  <si>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</si>
  <si>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</si>
  <si>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</si>
  <si>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</si>
  <si>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</si>
  <si>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</si>
  <si>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</si>
  <si>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</si>
  <si>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</si>
  <si>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</si>
  <si>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</si>
  <si>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</si>
  <si>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</si>
  <si>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</si>
  <si>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</si>
  <si>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</si>
  <si>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</si>
  <si>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</si>
  <si>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</si>
  <si>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</si>
  <si>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</si>
  <si>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</si>
  <si>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</si>
  <si>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</si>
  <si>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</si>
  <si>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</si>
  <si>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</si>
  <si>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</si>
  <si>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</si>
  <si>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</si>
  <si>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</si>
  <si>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</si>
  <si>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</si>
  <si>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</si>
  <si>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</si>
  <si>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</si>
  <si>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</si>
  <si>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</si>
  <si>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</si>
  <si>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</si>
  <si>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</si>
  <si>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</si>
  <si>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</si>
  <si>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</si>
  <si>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</si>
  <si>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</si>
  <si>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</si>
  <si>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</si>
  <si>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</si>
  <si>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</si>
  <si>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</si>
  <si>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</si>
  <si>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</si>
  <si>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</si>
  <si>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</si>
  <si>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</si>
  <si>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</si>
  <si>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</si>
  <si>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</si>
  <si>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</si>
  <si>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</si>
  <si>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</si>
  <si>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</si>
  <si>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</si>
  <si>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</si>
  <si>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</si>
  <si>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</si>
  <si>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</si>
  <si>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</si>
  <si>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</si>
  <si>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</si>
  <si>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</si>
  <si>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</si>
  <si>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</si>
  <si>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</si>
  <si>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</si>
  <si>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</si>
  <si>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</si>
  <si>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</si>
  <si>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</si>
  <si>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</si>
  <si>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</si>
  <si>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</si>
  <si>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</si>
  <si>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</si>
  <si>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</si>
  <si>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</si>
  <si>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</si>
  <si>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</si>
  <si>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</si>
  <si>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</si>
  <si>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</si>
  <si>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</si>
  <si>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</si>
  <si>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</si>
  <si>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</si>
  <si>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</si>
  <si>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</si>
  <si>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</si>
  <si>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</si>
  <si>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</si>
  <si>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</si>
  <si>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</si>
  <si>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</si>
  <si>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</si>
  <si>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</si>
  <si>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</si>
  <si>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</si>
  <si>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</si>
  <si>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</si>
  <si>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</si>
  <si>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</si>
  <si>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</si>
  <si>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</si>
  <si>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</si>
  <si>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</si>
  <si>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</si>
  <si>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</si>
  <si>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</si>
  <si>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</si>
  <si>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</si>
  <si>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</si>
  <si>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</si>
  <si>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</si>
  <si>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</si>
  <si>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</si>
  <si>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</si>
  <si>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</si>
  <si>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</si>
  <si>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</si>
  <si>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</si>
  <si>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</si>
  <si>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</si>
  <si>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</si>
  <si>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</si>
  <si>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</si>
  <si>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</si>
  <si>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</si>
  <si>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</si>
  <si>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</si>
  <si>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</si>
  <si>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</si>
  <si>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</si>
  <si>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</si>
  <si>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</si>
  <si>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</si>
  <si>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</si>
  <si>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</si>
  <si>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</si>
  <si>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</si>
  <si>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</si>
  <si>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</si>
  <si>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</si>
  <si>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</si>
  <si>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</si>
  <si>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</si>
  <si>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</si>
  <si>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</si>
  <si>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</si>
  <si>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</si>
  <si>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</si>
  <si>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</si>
  <si>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</si>
  <si>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</si>
  <si>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</si>
  <si>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</si>
  <si>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</si>
  <si>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</si>
  <si>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</si>
  <si>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</si>
  <si>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</si>
  <si>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</si>
  <si>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</si>
  <si>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</si>
  <si>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</si>
  <si>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</si>
  <si>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</si>
  <si>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</si>
  <si>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</si>
  <si>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</si>
  <si>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</si>
  <si>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</si>
  <si>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</si>
  <si>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</si>
  <si>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</si>
  <si>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</si>
  <si>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</si>
  <si>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</si>
  <si>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</si>
  <si>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</si>
  <si>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</si>
  <si>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</si>
  <si>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</si>
  <si>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</si>
  <si>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</si>
  <si>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</si>
  <si>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</si>
  <si>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</si>
  <si>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</si>
  <si>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</si>
  <si>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</si>
  <si>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</si>
  <si>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</si>
  <si>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</si>
  <si>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</si>
  <si>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</si>
  <si>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</si>
  <si>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</si>
  <si>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</si>
  <si>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</si>
  <si>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</si>
  <si>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</si>
  <si>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</si>
  <si>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</si>
  <si>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</si>
  <si>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</si>
  <si>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</si>
  <si>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</si>
  <si>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</si>
  <si>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</si>
  <si>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</si>
  <si>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</si>
  <si>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</si>
  <si>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</si>
  <si>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</si>
  <si>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</si>
  <si>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</si>
  <si>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</si>
  <si>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</si>
  <si>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</si>
  <si>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</si>
  <si>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</si>
  <si>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</si>
  <si>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</si>
  <si>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</si>
  <si>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</si>
  <si>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</si>
  <si>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</si>
  <si>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</si>
  <si>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</si>
  <si>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</si>
  <si>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</si>
  <si>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</si>
  <si>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</si>
  <si>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</si>
  <si>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</si>
  <si>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</si>
  <si>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</si>
  <si>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</si>
  <si>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</si>
  <si>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</si>
  <si>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</si>
  <si>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</si>
  <si>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</si>
  <si>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</si>
  <si>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</si>
  <si>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</si>
  <si>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</si>
  <si>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</si>
  <si>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</si>
  <si>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</si>
  <si>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</si>
  <si>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</si>
  <si>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</si>
  <si>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</si>
  <si>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</si>
  <si>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</si>
  <si>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</si>
  <si>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</si>
  <si>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</si>
  <si>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</si>
  <si>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</si>
  <si>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</si>
  <si>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</si>
  <si>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</si>
  <si>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</si>
  <si>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</si>
  <si>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</si>
  <si>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</si>
  <si>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</si>
  <si>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</si>
  <si>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</si>
  <si>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</si>
  <si>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</si>
  <si>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</si>
  <si>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</si>
  <si>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</si>
  <si>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</si>
  <si>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</si>
  <si>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</si>
  <si>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</si>
  <si>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</si>
  <si>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</si>
  <si>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</si>
  <si>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</si>
  <si>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</si>
  <si>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</si>
  <si>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</si>
  <si>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</si>
  <si>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</si>
  <si>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</si>
  <si>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</si>
  <si>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</si>
  <si>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</si>
  <si>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</si>
  <si>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</si>
  <si>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</si>
  <si>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</si>
  <si>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</si>
  <si>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</si>
  <si>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</si>
  <si>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</si>
  <si>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</si>
  <si>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</si>
  <si>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</si>
  <si>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</si>
  <si>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</si>
  <si>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</si>
  <si>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</si>
  <si>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</si>
  <si>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</si>
  <si>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</si>
  <si>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</si>
  <si>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</si>
  <si>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</si>
  <si>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</si>
  <si>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</si>
  <si>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</si>
  <si>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</si>
  <si>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</si>
  <si>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</si>
  <si>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</si>
  <si>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</si>
  <si>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</si>
  <si>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</si>
  <si>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</si>
  <si>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</si>
  <si>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</si>
  <si>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</si>
  <si>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</si>
  <si>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</si>
  <si>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</si>
  <si>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</si>
  <si>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</si>
  <si>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</si>
  <si>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</si>
  <si>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</si>
  <si>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</si>
  <si>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</si>
  <si>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</si>
  <si>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</si>
  <si>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</si>
  <si>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</si>
  <si>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</si>
  <si>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</si>
  <si>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</si>
  <si>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</si>
  <si>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</si>
  <si>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</si>
  <si>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</si>
  <si>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</si>
  <si>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</si>
  <si>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</si>
  <si>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</si>
  <si>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</si>
  <si>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</si>
  <si>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</si>
  <si>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</si>
  <si>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</si>
  <si>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</si>
  <si>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</si>
  <si>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</si>
  <si>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</si>
  <si>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</si>
  <si>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</si>
  <si>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</si>
  <si>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</si>
  <si>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</si>
  <si>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</si>
  <si>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</si>
  <si>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</si>
  <si>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</si>
  <si>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</si>
  <si>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</si>
  <si>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</si>
  <si>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</si>
  <si>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</si>
  <si>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</si>
  <si>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</si>
  <si>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</si>
  <si>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</si>
  <si>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</si>
  <si>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</si>
  <si>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</si>
  <si>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</si>
  <si>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</si>
  <si>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</si>
  <si>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</si>
  <si>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</si>
  <si>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</si>
  <si>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</si>
  <si>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</si>
  <si>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</si>
  <si>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</si>
  <si>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</si>
  <si>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</si>
  <si>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</si>
  <si>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</si>
  <si>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</si>
  <si>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</si>
  <si>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</si>
  <si>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</si>
  <si>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</si>
  <si>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</si>
  <si>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</si>
  <si>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</si>
  <si>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</si>
  <si>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</si>
  <si>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</si>
  <si>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</si>
  <si>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</si>
  <si>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</si>
  <si>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</si>
  <si>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</si>
  <si>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</si>
  <si>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</si>
  <si>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</si>
  <si>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</si>
  <si>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</si>
  <si>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</si>
  <si>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</si>
  <si>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</si>
  <si>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</si>
  <si>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</si>
  <si>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</si>
  <si>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</si>
  <si>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</si>
  <si>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</si>
  <si>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</si>
  <si>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</si>
  <si>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</si>
  <si>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</si>
  <si>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</si>
  <si>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</si>
  <si>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</si>
  <si>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</si>
  <si>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</si>
  <si>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</si>
  <si>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</si>
  <si>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</si>
  <si>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</si>
  <si>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</si>
  <si>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</si>
  <si>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</si>
  <si>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</si>
  <si>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</si>
  <si>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</si>
  <si>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</si>
  <si>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</si>
  <si>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</si>
  <si>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</si>
  <si>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</si>
  <si>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</si>
  <si>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</si>
  <si>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</si>
  <si>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</si>
  <si>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</si>
  <si>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</si>
  <si>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</si>
  <si>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</si>
  <si>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</si>
  <si>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</si>
  <si>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</si>
  <si>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</si>
  <si>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</si>
  <si>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</si>
  <si>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</si>
  <si>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</si>
  <si>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</si>
  <si>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</si>
  <si>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</si>
  <si>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</si>
  <si>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</si>
  <si>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</si>
  <si>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</si>
  <si>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</si>
  <si>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</si>
  <si>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</si>
  <si>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</si>
  <si>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</si>
  <si>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</si>
  <si>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</si>
  <si>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</si>
  <si>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</si>
  <si>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</si>
  <si>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</si>
  <si>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</si>
  <si>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</si>
  <si>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</si>
  <si>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</si>
  <si>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</si>
  <si>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</si>
  <si>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</si>
  <si>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</si>
  <si>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</si>
  <si>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</si>
  <si>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</si>
  <si>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</si>
  <si>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</si>
  <si>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</si>
  <si>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</si>
  <si>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</si>
  <si>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</si>
  <si>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</si>
  <si>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</si>
  <si>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</si>
  <si>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</si>
  <si>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</si>
  <si>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</si>
  <si>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</si>
  <si>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</si>
  <si>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</si>
  <si>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</si>
  <si>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</si>
  <si>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</si>
  <si>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</si>
  <si>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</si>
  <si>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</si>
  <si>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</si>
  <si>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</si>
  <si>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</si>
  <si>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</si>
  <si>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</si>
  <si>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</si>
  <si>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</si>
  <si>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</si>
  <si>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</si>
  <si>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</si>
  <si>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</si>
  <si>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</si>
  <si>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</si>
  <si>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</si>
  <si>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</si>
  <si>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</si>
  <si>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</si>
  <si>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</si>
  <si>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</si>
  <si>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</si>
  <si>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</si>
  <si>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</si>
  <si>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</si>
  <si>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</si>
  <si>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</si>
  <si>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</si>
  <si>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</si>
  <si>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</si>
  <si>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</si>
  <si>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</si>
  <si>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</si>
  <si>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</si>
  <si>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</si>
  <si>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</si>
  <si>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</si>
  <si>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</si>
  <si>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</si>
  <si>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</si>
  <si>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</si>
  <si>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</si>
  <si>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</si>
  <si>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</si>
  <si>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</si>
  <si>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</si>
  <si>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</si>
  <si>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</si>
  <si>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</si>
  <si>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</si>
  <si>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</si>
  <si>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</si>
  <si>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</si>
  <si>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</si>
  <si>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</si>
  <si>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</si>
  <si>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</si>
  <si>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</si>
  <si>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</si>
  <si>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</si>
  <si>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</si>
  <si>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</si>
  <si>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</si>
  <si>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</si>
  <si>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</si>
  <si>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</si>
  <si>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</si>
  <si>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</si>
  <si>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</si>
  <si>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</si>
  <si>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</si>
  <si>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</si>
  <si>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</si>
  <si>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</si>
  <si>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</si>
  <si>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</si>
  <si>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</si>
  <si>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</si>
  <si>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</si>
  <si>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</si>
  <si>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</si>
  <si>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</si>
  <si>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</si>
  <si>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</si>
  <si>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</si>
  <si>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</si>
  <si>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</si>
  <si>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</si>
  <si>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</si>
  <si>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</si>
  <si>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</si>
  <si>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</si>
  <si>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</si>
  <si>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</si>
  <si>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</si>
  <si>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</si>
  <si>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</si>
  <si>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</si>
  <si>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</si>
  <si>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</si>
  <si>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</si>
  <si>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</si>
  <si>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</si>
  <si>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</si>
  <si>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</si>
  <si>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</si>
  <si>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</si>
  <si>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</si>
  <si>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</si>
  <si>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</si>
  <si>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</si>
  <si>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</si>
  <si>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</si>
  <si>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</si>
  <si>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</si>
  <si>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</si>
  <si>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</si>
  <si>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</si>
  <si>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</si>
  <si>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</si>
  <si>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</si>
  <si>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</si>
  <si>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</si>
  <si>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</si>
  <si>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</si>
  <si>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</si>
  <si>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</si>
  <si>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</si>
  <si>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</si>
  <si>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</si>
  <si>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</si>
  <si>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</si>
  <si>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</si>
  <si>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</si>
  <si>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</si>
  <si>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</si>
  <si>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</si>
  <si>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</si>
  <si>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</si>
  <si>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</si>
  <si>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</si>
  <si>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</si>
  <si>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</si>
  <si>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</si>
  <si>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</si>
  <si>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</si>
  <si>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</si>
  <si>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</si>
  <si>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</si>
  <si>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</si>
  <si>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</si>
  <si>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</si>
  <si>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</si>
  <si>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</si>
  <si>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</si>
  <si>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</si>
  <si>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</si>
  <si>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</si>
  <si>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</si>
  <si>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</si>
  <si>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</si>
  <si>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</si>
  <si>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</si>
  <si>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</si>
  <si>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</si>
  <si>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</si>
  <si>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</si>
  <si>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</si>
  <si>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</si>
  <si>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</si>
  <si>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</si>
  <si>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</si>
  <si>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</si>
  <si>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</si>
  <si>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</si>
  <si>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</si>
  <si>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</si>
  <si>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</si>
  <si>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</si>
  <si>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</si>
  <si>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</si>
  <si>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</si>
  <si>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</si>
  <si>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</si>
  <si>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</si>
  <si>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</si>
  <si>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</si>
  <si>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</si>
  <si>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</si>
  <si>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</si>
  <si>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</si>
  <si>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</si>
  <si>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</si>
  <si>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</si>
  <si>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</si>
  <si>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</si>
  <si>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</si>
  <si>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</si>
  <si>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</si>
  <si>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</si>
  <si>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</si>
  <si>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</si>
  <si>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</si>
  <si>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</si>
  <si>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</si>
  <si>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</si>
  <si>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</si>
  <si>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</si>
  <si>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</si>
  <si>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</si>
  <si>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</si>
  <si>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</si>
  <si>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</si>
  <si>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</si>
  <si>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</si>
  <si>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</si>
  <si>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</si>
  <si>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</si>
  <si>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</si>
  <si>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</si>
  <si>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</si>
  <si>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</si>
  <si>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</si>
  <si>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</si>
  <si>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</si>
  <si>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</si>
  <si>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</si>
  <si>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</si>
  <si>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</si>
  <si>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</si>
  <si>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</si>
  <si>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</si>
  <si>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</si>
  <si>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</si>
  <si>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</si>
  <si>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</si>
  <si>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</si>
  <si>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</si>
  <si>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</si>
  <si>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</si>
  <si>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</si>
  <si>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</si>
  <si>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</si>
  <si>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</si>
  <si>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</si>
  <si>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</si>
  <si>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</si>
  <si>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</si>
  <si>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</si>
  <si>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</si>
  <si>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</si>
  <si>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</si>
  <si>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</si>
  <si>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</si>
  <si>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</si>
  <si>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</si>
  <si>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</si>
  <si>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</si>
  <si>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</si>
  <si>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</si>
  <si>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</si>
  <si>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</si>
  <si>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</si>
  <si>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</si>
  <si>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</si>
  <si>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</si>
  <si>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</si>
  <si>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</si>
  <si>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</si>
  <si>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</si>
  <si>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</si>
  <si>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</si>
  <si>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</si>
  <si>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</si>
  <si>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</si>
  <si>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</si>
  <si>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</si>
  <si>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</si>
  <si>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</si>
  <si>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</si>
  <si>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</si>
  <si>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</si>
  <si>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</si>
  <si>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</si>
  <si>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</si>
  <si>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</si>
  <si>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</si>
  <si>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</si>
  <si>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</si>
  <si>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</si>
  <si>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</si>
  <si>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</si>
  <si>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</si>
  <si>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</si>
  <si>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</si>
  <si>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</si>
  <si>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</si>
  <si>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</si>
  <si>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</si>
  <si>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</si>
  <si>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</si>
  <si>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</si>
  <si>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</si>
  <si>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</si>
  <si>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</si>
  <si>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</si>
  <si>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</si>
  <si>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</si>
  <si>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</si>
  <si>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</si>
  <si>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</si>
  <si>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</si>
  <si>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</si>
  <si>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</si>
  <si>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</si>
  <si>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</si>
  <si>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</si>
  <si>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</si>
  <si>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</si>
  <si>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</si>
  <si>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</si>
  <si>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</si>
  <si>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</si>
  <si>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</si>
  <si>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</si>
  <si>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</si>
  <si>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</si>
  <si>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</si>
  <si>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</si>
  <si>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</si>
  <si>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</si>
  <si>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</si>
  <si>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</si>
  <si>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</si>
  <si>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</si>
  <si>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</si>
  <si>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</si>
  <si>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</si>
  <si>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</si>
  <si>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</si>
  <si>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</si>
  <si>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</si>
  <si>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</si>
  <si>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</si>
  <si>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</si>
  <si>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</si>
  <si>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</si>
  <si>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</si>
  <si>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</si>
  <si>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</si>
  <si>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</si>
  <si>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</si>
  <si>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</si>
  <si>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</si>
  <si>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</si>
  <si>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</si>
  <si>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</si>
  <si>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</si>
  <si>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</si>
  <si>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</si>
  <si>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</si>
  <si>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</si>
  <si>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</si>
  <si>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</si>
  <si>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</si>
  <si>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</si>
  <si>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</si>
  <si>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</si>
  <si>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</si>
  <si>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</si>
  <si>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</si>
  <si>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</si>
  <si>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</si>
  <si>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</si>
  <si>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</si>
  <si>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</si>
  <si>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</si>
  <si>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</si>
  <si>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</si>
  <si>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</si>
  <si>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</si>
  <si>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</si>
  <si>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</si>
  <si>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</si>
  <si>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</si>
  <si>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</si>
  <si>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</si>
  <si>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</si>
  <si>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</si>
  <si>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</si>
  <si>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</si>
  <si>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</si>
  <si>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</si>
  <si>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</si>
  <si>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</si>
  <si>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</si>
  <si>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</si>
  <si>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</si>
  <si>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</si>
  <si>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</si>
  <si>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</si>
  <si>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</si>
  <si>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</si>
  <si>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</si>
  <si>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</si>
  <si>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</si>
  <si>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</si>
  <si>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</si>
  <si>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</si>
  <si>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</si>
  <si>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</si>
  <si>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</si>
  <si>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</si>
  <si>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</si>
  <si>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</si>
  <si>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</si>
  <si>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</si>
  <si>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</si>
  <si>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</si>
  <si>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</si>
  <si>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</si>
  <si>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</si>
  <si>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</si>
  <si>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</si>
  <si>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</si>
  <si>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</si>
  <si>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</si>
  <si>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</si>
  <si>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</si>
  <si>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</si>
  <si>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</si>
  <si>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</si>
  <si>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</si>
  <si>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</si>
  <si>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</si>
  <si>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</si>
  <si>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</si>
  <si>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</si>
  <si>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</si>
  <si>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</si>
  <si>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</si>
  <si>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</si>
  <si>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</si>
  <si>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</si>
  <si>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</si>
  <si>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</si>
  <si>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</si>
  <si>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</si>
  <si>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</si>
  <si>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</si>
  <si>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</si>
  <si>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</si>
  <si>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</si>
  <si>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</si>
  <si>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</si>
  <si>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</si>
  <si>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</si>
  <si>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</si>
  <si>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</si>
  <si>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</si>
  <si>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</si>
  <si>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</si>
  <si>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</si>
  <si>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</si>
  <si>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</si>
  <si>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</si>
  <si>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</si>
  <si>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</si>
  <si>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</si>
  <si>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</si>
  <si>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</si>
  <si>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</si>
  <si>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</si>
  <si>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</si>
  <si>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</si>
  <si>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</si>
  <si>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</si>
  <si>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</si>
  <si>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</si>
  <si>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</si>
  <si>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</si>
  <si>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</si>
  <si>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</si>
  <si>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</si>
  <si>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</si>
  <si>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</si>
  <si>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</si>
  <si>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</si>
  <si>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</si>
  <si>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</si>
  <si>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</si>
  <si>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</si>
  <si>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</si>
  <si>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</si>
  <si>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</si>
  <si>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</si>
  <si>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</si>
  <si>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</si>
  <si>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</si>
  <si>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</si>
  <si>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</si>
  <si>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</si>
  <si>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</si>
  <si>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</si>
  <si>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</si>
  <si>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</si>
  <si>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</si>
  <si>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</si>
  <si>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</si>
  <si>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</si>
  <si>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</si>
  <si>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</si>
  <si>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</si>
  <si>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</si>
  <si>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</si>
  <si>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</si>
  <si>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</si>
  <si>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</si>
  <si>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</si>
  <si>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</si>
  <si>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</si>
  <si>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</si>
  <si>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</si>
  <si>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</si>
  <si>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</si>
  <si>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</si>
  <si>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</si>
  <si>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</si>
  <si>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</si>
  <si>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</si>
  <si>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</si>
  <si>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</si>
  <si>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</si>
  <si>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</si>
  <si>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</si>
  <si>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</si>
  <si>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</si>
  <si>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</si>
  <si>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</si>
  <si>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</si>
  <si>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</si>
  <si>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</si>
  <si>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</si>
  <si>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</si>
  <si>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</si>
  <si>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</si>
  <si>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</si>
  <si>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</si>
  <si>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</si>
  <si>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</si>
  <si>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</si>
  <si>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</si>
  <si>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</si>
  <si>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</si>
  <si>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</si>
  <si>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</si>
  <si>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</si>
  <si>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</si>
  <si>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</si>
  <si>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</si>
  <si>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</si>
  <si>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</si>
  <si>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</si>
  <si>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</si>
  <si>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</si>
  <si>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</si>
  <si>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</si>
  <si>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</si>
  <si>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</si>
  <si>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</si>
  <si>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</si>
  <si>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</si>
  <si>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</si>
  <si>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</si>
  <si>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</si>
  <si>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</si>
  <si>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</si>
  <si>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</si>
  <si>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</si>
  <si>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</si>
  <si>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</si>
  <si>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</si>
  <si>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</si>
  <si>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</si>
  <si>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</si>
  <si>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</si>
  <si>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</si>
  <si>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</si>
  <si>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</si>
  <si>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</si>
  <si>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</si>
  <si>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</si>
  <si>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</si>
  <si>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</si>
  <si>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</si>
  <si>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</si>
  <si>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</si>
  <si>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</si>
  <si>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</si>
  <si>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</si>
  <si>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</si>
  <si>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</si>
  <si>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</si>
  <si>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</si>
  <si>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</si>
  <si>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</si>
  <si>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</si>
  <si>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</si>
  <si>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</si>
  <si>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</si>
  <si>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</si>
  <si>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</si>
  <si>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</si>
  <si>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</si>
  <si>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</si>
  <si>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</si>
  <si>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</si>
  <si>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</si>
  <si>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</si>
  <si>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</si>
  <si>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</si>
  <si>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</si>
  <si>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</si>
  <si>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</si>
  <si>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</si>
  <si>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</si>
  <si>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</si>
  <si>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</si>
  <si>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</si>
  <si>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</si>
  <si>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</si>
  <si>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</si>
  <si>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</si>
  <si>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</si>
  <si>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</si>
  <si>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</si>
  <si>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</si>
  <si>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</si>
  <si>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</si>
  <si>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</si>
  <si>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</si>
  <si>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</si>
  <si>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</si>
  <si>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</si>
  <si>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</si>
  <si>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</si>
  <si>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</si>
  <si>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</si>
  <si>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</si>
  <si>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</si>
  <si>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</si>
  <si>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</si>
  <si>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</si>
  <si>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</si>
  <si>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</si>
  <si>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</si>
  <si>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</si>
  <si>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</si>
  <si>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</si>
  <si>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</si>
  <si>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</si>
  <si>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</si>
  <si>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</si>
  <si>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</si>
  <si>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</si>
  <si>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</si>
  <si>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</si>
  <si>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</si>
  <si>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</si>
  <si>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</si>
  <si>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</si>
  <si>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</si>
  <si>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</si>
  <si>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</si>
  <si>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</si>
  <si>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</si>
  <si>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</si>
  <si>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</si>
  <si>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</si>
  <si>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</si>
  <si>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</si>
  <si>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</si>
  <si>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</si>
  <si>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</si>
  <si>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</si>
  <si>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</si>
  <si>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</si>
  <si>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</si>
  <si>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</si>
  <si>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</si>
  <si>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</si>
  <si>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</si>
  <si>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</si>
  <si>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</si>
  <si>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</si>
  <si>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</si>
  <si>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</si>
  <si>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</si>
  <si>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</si>
  <si>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</si>
  <si>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</si>
  <si>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</si>
  <si>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</si>
  <si>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</si>
  <si>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</si>
  <si>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</si>
  <si>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</si>
  <si>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</si>
  <si>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</si>
  <si>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</si>
  <si>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</si>
  <si>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</si>
  <si>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</si>
  <si>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</si>
  <si>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</si>
  <si>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</si>
  <si>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</si>
  <si>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</si>
  <si>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</si>
  <si>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</si>
  <si>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</si>
  <si>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</si>
  <si>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</si>
  <si>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</si>
  <si>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</si>
  <si>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</si>
  <si>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</si>
  <si>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</si>
  <si>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</si>
  <si>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</si>
  <si>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</si>
  <si>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</si>
  <si>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</si>
  <si>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</si>
  <si>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</si>
  <si>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</si>
  <si>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</si>
  <si>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</si>
  <si>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</si>
  <si>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</si>
  <si>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</si>
  <si>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</si>
  <si>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</si>
  <si>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</si>
  <si>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</si>
  <si>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</si>
  <si>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</si>
  <si>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</si>
  <si>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</si>
  <si>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</si>
  <si>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</si>
  <si>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</si>
  <si>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</si>
  <si>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</si>
  <si>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</si>
  <si>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</si>
  <si>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</si>
  <si>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</si>
  <si>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</si>
  <si>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</si>
  <si>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</si>
  <si>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</si>
  <si>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</si>
  <si>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</si>
  <si>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</si>
  <si>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</si>
  <si>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</si>
  <si>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</si>
  <si>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</si>
  <si>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</si>
  <si>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</si>
  <si>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</si>
  <si>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</si>
  <si>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</si>
  <si>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</si>
  <si>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</si>
  <si>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</si>
  <si>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</si>
  <si>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</si>
  <si>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</si>
  <si>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</si>
  <si>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</si>
  <si>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</si>
  <si>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</si>
  <si>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</si>
  <si>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</si>
  <si>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</si>
  <si>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</si>
  <si>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</si>
  <si>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</si>
  <si>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</si>
  <si>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</si>
  <si>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</si>
  <si>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</si>
  <si>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</si>
  <si>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</si>
  <si>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</si>
  <si>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</si>
  <si>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</si>
  <si>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</si>
  <si>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</si>
  <si>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</si>
  <si>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</si>
  <si>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</si>
  <si>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</si>
  <si>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</si>
  <si>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</si>
  <si>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</si>
  <si>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</si>
  <si>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</si>
  <si>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</si>
  <si>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</si>
  <si>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</si>
  <si>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</si>
  <si>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</si>
  <si>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</si>
  <si>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</si>
  <si>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</si>
  <si>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</si>
  <si>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</si>
  <si>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</si>
  <si>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</si>
  <si>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</si>
  <si>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</si>
  <si>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</si>
  <si>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</si>
  <si>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</si>
  <si>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</si>
  <si>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</si>
  <si>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</si>
  <si>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</si>
  <si>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</si>
  <si>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</si>
  <si>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</si>
  <si>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</si>
  <si>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</si>
  <si>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</si>
  <si>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</si>
  <si>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</si>
  <si>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</si>
  <si>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</si>
  <si>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</si>
  <si>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</si>
  <si>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</si>
  <si>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</si>
  <si>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</si>
  <si>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</si>
  <si>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</si>
  <si>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</si>
  <si>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</si>
  <si>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</si>
  <si>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</si>
  <si>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</si>
  <si>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</si>
  <si>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</si>
  <si>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</si>
  <si>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</si>
  <si>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</si>
  <si>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</si>
  <si>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</si>
  <si>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</si>
  <si>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</si>
  <si>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</si>
  <si>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</si>
  <si>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</si>
  <si>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</si>
  <si>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</si>
  <si>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</si>
  <si>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</si>
  <si>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</si>
  <si>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</si>
  <si>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</si>
  <si>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</si>
  <si>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</si>
  <si>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</si>
  <si>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</si>
  <si>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</si>
  <si>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</si>
  <si>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</si>
  <si>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</si>
  <si>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</si>
  <si>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</si>
  <si>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</si>
  <si>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</si>
  <si>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</si>
  <si>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</si>
  <si>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</si>
  <si>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</si>
  <si>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</si>
  <si>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</si>
  <si>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</si>
  <si>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</si>
  <si>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</si>
  <si>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</si>
  <si>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</si>
  <si>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</si>
  <si>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</si>
  <si>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</si>
  <si>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</si>
  <si>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</si>
  <si>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</si>
  <si>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</si>
  <si>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</si>
  <si>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</si>
  <si>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</si>
  <si>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</si>
  <si>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</si>
  <si>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</si>
  <si>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</si>
  <si>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</si>
  <si>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</si>
  <si>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</si>
  <si>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</si>
  <si>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</si>
  <si>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</si>
  <si>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</si>
  <si>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</si>
  <si>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</si>
  <si>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</si>
  <si>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</si>
  <si>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</si>
  <si>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</si>
  <si>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</si>
  <si>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</si>
  <si>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</si>
  <si>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</si>
  <si>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</si>
  <si>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</si>
  <si>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</si>
  <si>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</si>
  <si>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</si>
  <si>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</si>
  <si>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</si>
  <si>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</si>
  <si>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</si>
  <si>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</si>
  <si>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</si>
  <si>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</si>
  <si>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</si>
  <si>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</si>
  <si>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</si>
  <si>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</si>
  <si>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</si>
  <si>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</si>
  <si>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</si>
  <si>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</si>
  <si>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</si>
  <si>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</si>
  <si>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</si>
  <si>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</si>
  <si>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</si>
  <si>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</si>
  <si>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</si>
  <si>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</si>
  <si>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</si>
  <si>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</si>
  <si>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</si>
  <si>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</si>
  <si>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</si>
  <si>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</si>
  <si>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</si>
  <si>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</si>
  <si>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</si>
  <si>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</si>
  <si>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</si>
  <si>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</si>
  <si>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</si>
  <si>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</si>
  <si>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</si>
  <si>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</si>
  <si>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</si>
  <si>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</si>
  <si>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</si>
  <si>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</si>
  <si>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</si>
  <si>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</si>
  <si>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</si>
  <si>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</si>
  <si>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</si>
  <si>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</si>
  <si>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</si>
  <si>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</si>
  <si>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</si>
  <si>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</si>
  <si>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</si>
  <si>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</si>
  <si>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</si>
  <si>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</si>
  <si>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</si>
  <si>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</si>
  <si>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</si>
  <si>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</si>
  <si>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</si>
  <si>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</si>
  <si>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</si>
  <si>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</si>
  <si>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</si>
  <si>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</si>
  <si>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</si>
  <si>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</si>
  <si>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</si>
  <si>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</si>
  <si>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</si>
  <si>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</si>
  <si>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</si>
  <si>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</si>
  <si>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</si>
  <si>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</si>
  <si>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</si>
  <si>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</si>
  <si>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</si>
  <si>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</si>
  <si>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</si>
  <si>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</si>
  <si>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</si>
  <si>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</si>
  <si>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</si>
  <si>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</si>
  <si>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</si>
  <si>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</si>
  <si>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</si>
  <si>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</si>
  <si>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</si>
  <si>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</si>
  <si>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</si>
  <si>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</si>
  <si>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</si>
  <si>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</si>
  <si>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</si>
  <si>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</si>
  <si>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</si>
  <si>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</si>
  <si>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</si>
  <si>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</si>
  <si>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</si>
  <si>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</si>
  <si>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</si>
  <si>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</si>
  <si>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</si>
  <si>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</si>
  <si>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</si>
  <si>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</si>
  <si>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</si>
  <si>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</si>
  <si>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</si>
  <si>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</si>
  <si>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</si>
  <si>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</si>
  <si>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</si>
  <si>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</si>
  <si>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</si>
  <si>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</si>
  <si>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</si>
  <si>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</si>
  <si>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</si>
  <si>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</si>
  <si>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</si>
  <si>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</si>
  <si>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</si>
  <si>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</si>
  <si>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</si>
  <si>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</si>
  <si>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</si>
  <si>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</si>
  <si>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</si>
  <si>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</si>
  <si>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</si>
  <si>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</si>
  <si>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</si>
  <si>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</si>
  <si>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</si>
  <si>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</si>
  <si>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</si>
  <si>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</si>
  <si>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</si>
  <si>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</si>
  <si>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</si>
  <si>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</si>
  <si>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</si>
  <si>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</si>
  <si>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</si>
  <si>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</si>
  <si>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</si>
  <si>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</si>
  <si>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</si>
  <si>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</si>
  <si>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</si>
  <si>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</si>
  <si>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</si>
  <si>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</si>
  <si>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</si>
  <si>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</si>
  <si>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</si>
  <si>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</si>
  <si>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</si>
  <si>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</si>
  <si>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</si>
  <si>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</si>
  <si>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</si>
  <si>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</si>
  <si>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</si>
  <si>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</si>
  <si>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</si>
  <si>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</si>
  <si>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</si>
  <si>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</si>
  <si>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</si>
  <si>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</si>
  <si>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</si>
  <si>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</si>
  <si>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</si>
  <si>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</si>
  <si>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</si>
  <si>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</si>
  <si>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</si>
  <si>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</si>
  <si>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</si>
  <si>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</si>
  <si>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</si>
  <si>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</si>
  <si>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</si>
  <si>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</si>
  <si>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</si>
  <si>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</si>
  <si>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</si>
  <si>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</si>
  <si>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</si>
  <si>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</si>
  <si>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</si>
  <si>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</si>
  <si>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</si>
  <si>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</si>
  <si>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</si>
  <si>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</si>
  <si>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</si>
  <si>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</si>
  <si>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</si>
  <si>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</si>
  <si>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</si>
  <si>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</si>
  <si>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</si>
  <si>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</si>
  <si>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</si>
  <si>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</si>
  <si>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</si>
  <si>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</si>
  <si>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</si>
  <si>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</si>
  <si>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</si>
  <si>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</si>
  <si>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</si>
  <si>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</si>
  <si>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</si>
  <si>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</si>
  <si>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</si>
  <si>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</si>
  <si>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</si>
  <si>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</si>
  <si>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</si>
  <si>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</si>
  <si>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</si>
  <si>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</si>
  <si>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</si>
  <si>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</si>
  <si>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</si>
  <si>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</si>
  <si>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</si>
  <si>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</si>
  <si>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</si>
  <si>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</si>
  <si>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</si>
  <si>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</si>
  <si>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</si>
  <si>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</si>
  <si>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</si>
  <si>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</si>
  <si>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</si>
  <si>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</si>
  <si>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</si>
  <si>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</si>
  <si>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</si>
  <si>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</si>
  <si>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</si>
  <si>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</si>
  <si>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</si>
  <si>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</si>
  <si>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</si>
  <si>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</si>
  <si>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</si>
  <si>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</si>
  <si>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</si>
  <si>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</si>
  <si>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</si>
  <si>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</si>
  <si>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</si>
  <si>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</si>
  <si>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</si>
  <si>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</si>
  <si>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</si>
  <si>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</si>
  <si>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</si>
  <si>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</si>
  <si>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</si>
  <si>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</si>
  <si>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</si>
  <si>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</si>
  <si>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</si>
  <si>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</si>
  <si>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</si>
  <si>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</si>
  <si>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</si>
  <si>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</si>
  <si>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</si>
  <si>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</si>
  <si>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</si>
  <si>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</si>
  <si>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</si>
  <si>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</si>
  <si>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</si>
  <si>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</si>
  <si>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</si>
  <si>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</si>
  <si>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</si>
  <si>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</si>
  <si>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</si>
  <si>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</si>
  <si>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</si>
  <si>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</si>
  <si>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</si>
  <si>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</si>
  <si>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</si>
  <si>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</si>
  <si>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</si>
  <si>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</si>
  <si>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</si>
  <si>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</si>
  <si>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</si>
  <si>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</si>
  <si>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</si>
  <si>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</si>
  <si>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</si>
  <si>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</si>
  <si>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</si>
  <si>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</si>
  <si>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</si>
  <si>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</si>
  <si>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</si>
  <si>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</si>
  <si>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</si>
  <si>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</si>
  <si>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</si>
  <si>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</si>
  <si>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</si>
  <si>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</si>
  <si>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</si>
  <si>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</si>
  <si>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</si>
  <si>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</si>
  <si>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</si>
  <si>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</si>
  <si>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</si>
  <si>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</si>
  <si>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</si>
  <si>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</si>
  <si>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</si>
  <si>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</si>
  <si>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</si>
  <si>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</si>
  <si>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</si>
  <si>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</si>
  <si>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</si>
  <si>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</si>
  <si>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</si>
  <si>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</si>
  <si>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</si>
  <si>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</si>
  <si>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</si>
  <si>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</si>
  <si>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</si>
  <si>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</si>
  <si>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</si>
  <si>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</si>
  <si>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</si>
  <si>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</si>
  <si>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</si>
  <si>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</si>
  <si>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</si>
  <si>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</si>
  <si>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</si>
  <si>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</si>
  <si>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</si>
  <si>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</si>
  <si>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</si>
  <si>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</si>
  <si>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</si>
  <si>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</si>
  <si>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</si>
  <si>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</si>
  <si>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</si>
  <si>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</si>
  <si>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</si>
  <si>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</si>
  <si>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</si>
  <si>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</si>
  <si>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</si>
  <si>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</si>
  <si>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</si>
  <si>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</si>
  <si>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</si>
  <si>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</si>
  <si>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</si>
  <si>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</si>
  <si>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</si>
  <si>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</si>
  <si>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</si>
  <si>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</si>
  <si>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</si>
  <si>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</si>
  <si>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</si>
  <si>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</si>
  <si>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</si>
  <si>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</si>
  <si>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</si>
  <si>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</si>
  <si>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</si>
  <si>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</si>
  <si>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</si>
  <si>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</si>
  <si>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</si>
  <si>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</si>
  <si>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</si>
  <si>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</si>
  <si>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</si>
  <si>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</si>
  <si>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</si>
  <si>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</si>
  <si>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</si>
  <si>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</si>
  <si>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</si>
  <si>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</si>
  <si>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</si>
  <si>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</si>
  <si>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</si>
  <si>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</si>
  <si>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</si>
  <si>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</si>
  <si>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</si>
  <si>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</si>
  <si>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</si>
  <si>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</si>
  <si>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</si>
  <si>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</si>
  <si>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</si>
  <si>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</si>
  <si>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</si>
  <si>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</si>
  <si>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</si>
  <si>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</si>
  <si>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</si>
  <si>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</si>
  <si>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</si>
  <si>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</si>
  <si>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</si>
  <si>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</si>
  <si>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</si>
  <si>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</si>
  <si>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</si>
  <si>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</si>
  <si>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</si>
  <si>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</si>
  <si>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</si>
  <si>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</si>
  <si>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</si>
  <si>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</si>
  <si>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</si>
  <si>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</si>
  <si>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</si>
  <si>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</si>
  <si>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</si>
  <si>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</si>
  <si>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</si>
  <si>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</si>
  <si>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</si>
  <si>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</si>
  <si>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</si>
  <si>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</si>
  <si>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</si>
  <si>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</si>
  <si>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</si>
  <si>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</si>
  <si>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</si>
  <si>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</si>
  <si>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</si>
  <si>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</si>
  <si>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</si>
  <si>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</si>
  <si>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</si>
  <si>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</si>
  <si>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</si>
  <si>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</si>
  <si>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</si>
  <si>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</si>
  <si>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</si>
  <si>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</si>
  <si>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</si>
  <si>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</si>
  <si>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</si>
  <si>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</si>
  <si>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</si>
  <si>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</si>
  <si>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</si>
  <si>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</si>
  <si>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</si>
  <si>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</si>
  <si>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</si>
  <si>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</si>
  <si>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</si>
  <si>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</si>
  <si>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</si>
  <si>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</si>
  <si>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</si>
  <si>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</si>
  <si>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</si>
  <si>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</si>
  <si>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</si>
  <si>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</si>
  <si>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</si>
  <si>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</si>
  <si>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</si>
  <si>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</si>
  <si>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</si>
  <si>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</si>
  <si>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</si>
  <si>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</si>
  <si>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</si>
  <si>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</si>
  <si>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</si>
  <si>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</si>
  <si>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</si>
  <si>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</si>
  <si>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</si>
  <si>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</si>
  <si>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</si>
  <si>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</si>
  <si>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</si>
  <si>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</si>
  <si>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</si>
  <si>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</si>
  <si>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</si>
  <si>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</si>
  <si>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</si>
  <si>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</si>
  <si>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</si>
  <si>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</si>
  <si>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</si>
  <si>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</si>
  <si>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</si>
  <si>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</si>
  <si>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</si>
  <si>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</si>
  <si>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</si>
  <si>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</si>
  <si>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</si>
  <si>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</si>
  <si>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</si>
  <si>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</si>
  <si>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</si>
  <si>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</si>
  <si>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</si>
  <si>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</si>
  <si>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</si>
  <si>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</si>
  <si>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</si>
  <si>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</si>
  <si>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</si>
  <si>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</si>
  <si>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</si>
  <si>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</si>
  <si>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</si>
  <si>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</si>
  <si>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</si>
  <si>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</si>
  <si>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</si>
  <si>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</si>
  <si>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</si>
  <si>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</si>
  <si>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</si>
  <si>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</si>
  <si>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</si>
  <si>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</si>
  <si>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</si>
  <si>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</si>
  <si>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</si>
  <si>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</si>
  <si>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</si>
  <si>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</si>
  <si>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</si>
  <si>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</si>
  <si>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</si>
  <si>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</si>
  <si>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</si>
  <si>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</si>
  <si>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</si>
  <si>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</si>
  <si>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</si>
  <si>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</si>
  <si>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</si>
  <si>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</si>
  <si>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</si>
  <si>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</si>
  <si>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</si>
  <si>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</si>
  <si>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</si>
  <si>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</si>
  <si>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</si>
  <si>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</si>
  <si>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</si>
  <si>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</si>
  <si>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</si>
  <si>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</si>
  <si>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</si>
  <si>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</si>
  <si>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</si>
  <si>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</si>
  <si>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</si>
  <si>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</si>
  <si>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</si>
  <si>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</si>
  <si>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</si>
  <si>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</si>
  <si>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</si>
  <si>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</si>
  <si>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</si>
  <si>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</si>
  <si>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</si>
  <si>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</si>
  <si>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</si>
  <si>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</si>
  <si>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</si>
  <si>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</si>
  <si>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</si>
  <si>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</si>
  <si>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</si>
  <si>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</si>
  <si>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</si>
  <si>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</si>
  <si>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</si>
  <si>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</si>
  <si>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</si>
  <si>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</si>
  <si>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</si>
  <si>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</si>
  <si>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</si>
  <si>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</si>
  <si>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</si>
  <si>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</si>
  <si>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</si>
  <si>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</si>
  <si>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</si>
  <si>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</si>
  <si>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</si>
  <si>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</si>
  <si>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</si>
  <si>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</si>
  <si>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</si>
  <si>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</si>
  <si>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</si>
  <si>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</si>
  <si>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</si>
  <si>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</si>
  <si>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</si>
  <si>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</si>
  <si>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</si>
  <si>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</si>
  <si>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</si>
  <si>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</si>
  <si>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</si>
  <si>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</si>
  <si>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</si>
  <si>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</si>
  <si>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</si>
  <si>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</si>
  <si>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</si>
  <si>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</si>
  <si>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</si>
  <si>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</si>
  <si>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</si>
  <si>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</si>
  <si>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</si>
  <si>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</si>
  <si>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</si>
  <si>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</si>
  <si>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</si>
  <si>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</si>
  <si>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</si>
  <si>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</si>
  <si>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</si>
  <si>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</si>
  <si>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</si>
  <si>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</si>
  <si>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</si>
  <si>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</si>
  <si>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</si>
  <si>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</si>
  <si>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</si>
  <si>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</si>
  <si>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</si>
  <si>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</si>
  <si>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</si>
  <si>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</si>
  <si>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</si>
  <si>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</si>
  <si>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</si>
  <si>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</si>
  <si>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</si>
  <si>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</si>
  <si>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</si>
  <si>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</si>
  <si>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</si>
  <si>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</si>
  <si>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</si>
  <si>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</si>
  <si>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</si>
  <si>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</si>
  <si>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</si>
  <si>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</si>
  <si>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</si>
  <si>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</si>
  <si>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</si>
  <si>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</si>
  <si>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</si>
  <si>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</si>
  <si>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</si>
  <si>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</si>
  <si>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</si>
  <si>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</si>
  <si>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</si>
  <si>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</si>
  <si>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</si>
  <si>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</si>
  <si>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</si>
  <si>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</si>
  <si>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</si>
  <si>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</si>
  <si>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</si>
  <si>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</si>
  <si>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</si>
  <si>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</si>
  <si>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</si>
  <si>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</si>
  <si>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</si>
  <si>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</si>
  <si>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</si>
  <si>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</si>
  <si>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</si>
  <si>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</si>
  <si>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</si>
  <si>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</si>
  <si>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</si>
  <si>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</si>
  <si>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</si>
  <si>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</si>
  <si>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</si>
  <si>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</si>
  <si>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</si>
  <si>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</si>
  <si>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</si>
  <si>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</si>
  <si>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</si>
  <si>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</si>
  <si>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</si>
  <si>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</si>
  <si>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</si>
  <si>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</si>
  <si>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</si>
  <si>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</si>
  <si>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</si>
  <si>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</si>
  <si>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</si>
  <si>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</si>
  <si>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</si>
  <si>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</si>
  <si>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</si>
  <si>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</si>
  <si>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</si>
  <si>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</si>
  <si>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</si>
  <si>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</si>
  <si>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</si>
  <si>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</si>
  <si>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</si>
  <si>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</si>
  <si>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</si>
  <si>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</si>
  <si>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</si>
  <si>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</si>
  <si>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</si>
  <si>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</si>
  <si>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</si>
  <si>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</si>
  <si>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</si>
  <si>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</si>
  <si>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</si>
  <si>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</si>
  <si>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</si>
  <si>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</si>
  <si>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</si>
  <si>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</si>
  <si>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</si>
  <si>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</si>
  <si>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</si>
  <si>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</si>
  <si>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</si>
  <si>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</si>
  <si>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</si>
  <si>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</si>
  <si>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</si>
  <si>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</si>
  <si>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</si>
  <si>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</si>
  <si>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</si>
  <si>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</si>
  <si>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</si>
  <si>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</si>
  <si>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</si>
  <si>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</si>
  <si>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</si>
  <si>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</si>
  <si>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</si>
  <si>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</si>
  <si>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</si>
  <si>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</si>
  <si>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</si>
  <si>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</si>
  <si>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</si>
  <si>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</si>
  <si>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</si>
  <si>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</si>
  <si>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</si>
  <si>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</si>
  <si>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</si>
  <si>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</si>
  <si>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</si>
  <si>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</si>
  <si>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</si>
  <si>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</si>
  <si>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</si>
  <si>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</si>
  <si>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</si>
  <si>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</si>
  <si>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</si>
  <si>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</si>
  <si>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</si>
  <si>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</si>
  <si>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</si>
  <si>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</si>
  <si>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</si>
  <si>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</si>
  <si>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</si>
  <si>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</si>
  <si>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</si>
  <si>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</si>
  <si>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</si>
  <si>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</si>
  <si>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</si>
  <si>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</si>
  <si>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</si>
  <si>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</si>
  <si>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</si>
  <si>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</si>
  <si>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</si>
  <si>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</si>
  <si>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</si>
  <si>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</si>
  <si>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</si>
  <si>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</si>
  <si>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</si>
  <si>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</si>
  <si>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</si>
  <si>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</si>
  <si>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</si>
  <si>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</si>
  <si>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</si>
  <si>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</si>
  <si>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</si>
  <si>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</si>
  <si>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</si>
  <si>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</si>
  <si>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</si>
  <si>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</si>
  <si>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</si>
  <si>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</si>
  <si>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</si>
  <si>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</si>
  <si>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</si>
  <si>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</si>
  <si>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</si>
  <si>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</si>
  <si>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</si>
  <si>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</si>
  <si>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</si>
  <si>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</si>
  <si>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</si>
  <si>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</si>
  <si>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</si>
  <si>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</si>
  <si>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</si>
  <si>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</si>
  <si>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</si>
  <si>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</si>
  <si>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</si>
  <si>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</si>
  <si>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</si>
  <si>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</si>
  <si>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</si>
  <si>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</si>
  <si>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</si>
  <si>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</si>
  <si>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</si>
  <si>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</si>
  <si>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</si>
  <si>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</si>
  <si>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</si>
  <si>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</si>
  <si>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</si>
  <si>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</si>
  <si>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</si>
  <si>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</si>
  <si>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</si>
  <si>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</si>
  <si>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</si>
  <si>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</si>
  <si>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</si>
  <si>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</si>
  <si>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</si>
  <si>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</si>
  <si>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</si>
  <si>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</si>
  <si>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</si>
  <si>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</si>
  <si>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</si>
  <si>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</si>
  <si>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</si>
  <si>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</si>
  <si>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</si>
  <si>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</si>
  <si>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</si>
  <si>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</si>
  <si>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</si>
  <si>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</si>
  <si>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</si>
  <si>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</si>
  <si>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</si>
  <si>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</si>
  <si>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</si>
  <si>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</si>
  <si>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</si>
  <si>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</si>
  <si>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</si>
  <si>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</si>
  <si>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</si>
  <si>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</si>
  <si>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</si>
  <si>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</si>
  <si>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</si>
  <si>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</si>
  <si>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</si>
  <si>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</si>
  <si>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</si>
  <si>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</si>
  <si>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</si>
  <si>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</si>
  <si>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</si>
  <si>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</si>
  <si>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</si>
  <si>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</si>
  <si>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</si>
  <si>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</si>
  <si>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</si>
  <si>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</si>
  <si>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</si>
  <si>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</si>
  <si>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</si>
  <si>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</si>
  <si>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</si>
  <si>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</si>
  <si>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</si>
  <si>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</si>
  <si>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</si>
  <si>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</si>
  <si>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</si>
  <si>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</si>
  <si>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</si>
  <si>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</si>
  <si>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</si>
  <si>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</si>
  <si>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</si>
  <si>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</si>
  <si>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</si>
  <si>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</si>
  <si>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</si>
  <si>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</si>
  <si>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</si>
  <si>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</si>
  <si>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</si>
  <si>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</si>
  <si>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</si>
  <si>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</si>
  <si>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</si>
  <si>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</si>
  <si>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</si>
  <si>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</si>
  <si>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</si>
  <si>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</si>
  <si>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</si>
  <si>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</si>
  <si>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</si>
  <si>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</si>
  <si>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</si>
  <si>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</si>
  <si>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</si>
  <si>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</si>
  <si>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</si>
  <si>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</si>
  <si>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</si>
  <si>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</si>
  <si>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</si>
  <si>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</si>
  <si>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</si>
  <si>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</si>
  <si>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</si>
  <si>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</si>
  <si>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</si>
  <si>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</si>
  <si>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</si>
  <si>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</si>
  <si>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</si>
  <si>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</si>
  <si>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</si>
  <si>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</si>
  <si>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</si>
  <si>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</si>
  <si>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</si>
  <si>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</si>
  <si>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</si>
  <si>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</si>
  <si>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</si>
  <si>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</si>
  <si>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</si>
  <si>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</si>
  <si>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</si>
  <si>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</si>
  <si>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</si>
  <si>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</si>
  <si>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</si>
  <si>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</si>
  <si>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</si>
  <si>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</si>
  <si>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</si>
  <si>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</si>
  <si>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</si>
  <si>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</si>
  <si>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</si>
  <si>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</si>
  <si>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</si>
  <si>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</si>
  <si>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</si>
  <si>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</si>
  <si>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</si>
  <si>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</si>
  <si>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</si>
  <si>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</si>
  <si>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</si>
  <si>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</si>
  <si>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</si>
  <si>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</si>
  <si>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</si>
  <si>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</si>
  <si>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</si>
  <si>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</si>
  <si>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</si>
  <si>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</si>
  <si>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</si>
  <si>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</si>
  <si>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</si>
  <si>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</si>
  <si>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</si>
  <si>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</si>
  <si>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</si>
  <si>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</si>
  <si>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</si>
  <si>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</si>
  <si>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</si>
  <si>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</si>
  <si>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</si>
  <si>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</si>
  <si>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</si>
  <si>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</si>
  <si>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</si>
  <si>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</si>
  <si>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</si>
  <si>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</si>
  <si>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</si>
  <si>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</si>
  <si>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</si>
  <si>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</si>
  <si>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</si>
  <si>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</si>
  <si>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</si>
  <si>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</si>
  <si>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</si>
  <si>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</si>
  <si>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</si>
  <si>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</si>
  <si>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</si>
  <si>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</si>
  <si>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</si>
  <si>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</si>
  <si>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</si>
  <si>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</si>
  <si>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</si>
  <si>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</si>
  <si>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</si>
  <si>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</si>
  <si>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</si>
  <si>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</si>
  <si>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</si>
  <si>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</si>
  <si>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</si>
  <si>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</si>
  <si>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</si>
  <si>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</si>
  <si>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</si>
  <si>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</si>
  <si>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</si>
  <si>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</si>
  <si>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</si>
  <si>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</si>
  <si>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</si>
  <si>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</si>
  <si>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</si>
  <si>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</si>
  <si>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</si>
  <si>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</si>
  <si>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</si>
  <si>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</si>
  <si>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</si>
  <si>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</si>
  <si>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</si>
  <si>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</si>
  <si>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</si>
  <si>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</si>
  <si>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</si>
  <si>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</si>
  <si>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</si>
  <si>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</si>
  <si>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</si>
  <si>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</si>
  <si>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</si>
  <si>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</si>
  <si>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</si>
  <si>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</si>
  <si>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</si>
  <si>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</si>
  <si>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</si>
  <si>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</si>
  <si>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</si>
  <si>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</si>
  <si>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</si>
  <si>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</si>
  <si>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</si>
  <si>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</si>
  <si>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</si>
  <si>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</si>
  <si>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</si>
  <si>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</si>
  <si>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</si>
  <si>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</si>
  <si>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</si>
  <si>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</si>
  <si>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</si>
  <si>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</si>
  <si>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</si>
  <si>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</si>
  <si>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</si>
  <si>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</si>
  <si>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</si>
  <si>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</si>
  <si>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</si>
  <si>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</si>
  <si>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</si>
  <si>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</si>
  <si>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</si>
  <si>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</si>
  <si>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</si>
  <si>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</si>
  <si>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</si>
  <si>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</si>
  <si>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</si>
  <si>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</si>
  <si>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</si>
  <si>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</si>
  <si>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</si>
  <si>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</si>
  <si>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</si>
  <si>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</si>
  <si>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</si>
  <si>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</si>
  <si>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</si>
  <si>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</si>
  <si>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</si>
  <si>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</si>
  <si>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</si>
  <si>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</si>
  <si>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</si>
  <si>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</si>
  <si>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</si>
  <si>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</si>
  <si>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</si>
  <si>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</si>
  <si>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</si>
  <si>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</si>
  <si>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</si>
  <si>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</si>
  <si>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</si>
  <si>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</si>
  <si>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</si>
  <si>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</si>
  <si>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</si>
  <si>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</si>
  <si>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</si>
  <si>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</si>
  <si>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</si>
  <si>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</si>
  <si>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</si>
  <si>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</si>
  <si>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</si>
  <si>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</si>
  <si>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</si>
  <si>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</si>
  <si>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</si>
  <si>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</si>
  <si>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</si>
  <si>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</si>
  <si>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</si>
  <si>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</si>
  <si>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</si>
  <si>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</si>
  <si>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</si>
  <si>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</si>
  <si>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</si>
  <si>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</si>
  <si>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</si>
  <si>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</si>
  <si>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</si>
  <si>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</si>
  <si>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</si>
  <si>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</si>
  <si>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</si>
  <si>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</si>
  <si>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</si>
  <si>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</si>
  <si>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</si>
  <si>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</si>
  <si>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</si>
  <si>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</si>
  <si>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</si>
  <si>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</si>
  <si>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</si>
  <si>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</si>
  <si>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</si>
  <si>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</si>
  <si>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</si>
  <si>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</si>
  <si>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</si>
  <si>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</si>
  <si>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</si>
  <si>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</si>
  <si>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</si>
  <si>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</si>
  <si>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</si>
  <si>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</si>
  <si>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</si>
  <si>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</si>
  <si>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</si>
  <si>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</si>
  <si>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</si>
  <si>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</si>
  <si>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</si>
  <si>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</si>
  <si>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</si>
  <si>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</si>
  <si>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</si>
  <si>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</si>
  <si>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</si>
  <si>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</si>
  <si>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</si>
  <si>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</si>
  <si>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</si>
  <si>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</si>
  <si>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</si>
  <si>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</si>
  <si>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</si>
  <si>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</si>
  <si>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</si>
  <si>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</si>
  <si>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</si>
  <si>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</si>
  <si>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</si>
  <si>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</si>
  <si>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</si>
  <si>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</si>
  <si>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</si>
  <si>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</si>
  <si>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</si>
  <si>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</si>
  <si>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</si>
  <si>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</si>
  <si>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</si>
  <si>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</si>
  <si>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</si>
  <si>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</si>
  <si>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</si>
  <si>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</si>
  <si>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</si>
  <si>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</si>
  <si>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</si>
  <si>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</si>
  <si>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</si>
  <si>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</si>
  <si>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</si>
  <si>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</si>
  <si>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</si>
  <si>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</si>
  <si>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</si>
  <si>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</si>
  <si>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</si>
  <si>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</si>
  <si>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</si>
  <si>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</si>
  <si>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</si>
  <si>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</si>
  <si>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</si>
  <si>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</si>
  <si>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</si>
  <si>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</si>
  <si>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</si>
  <si>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</si>
  <si>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</si>
  <si>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</si>
  <si>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</si>
  <si>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</si>
  <si>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</si>
  <si>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</si>
  <si>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</si>
  <si>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</si>
  <si>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</si>
  <si>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</si>
  <si>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</si>
  <si>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</si>
  <si>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</si>
  <si>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</si>
  <si>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</si>
  <si>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</si>
  <si>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</si>
  <si>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</si>
  <si>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</si>
  <si>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</si>
  <si>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</si>
  <si>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</si>
  <si>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</si>
  <si>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</si>
  <si>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</si>
  <si>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</si>
  <si>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</si>
  <si>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</si>
  <si>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</si>
  <si>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</si>
  <si>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</si>
  <si>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</si>
  <si>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</si>
  <si>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</si>
  <si>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</si>
  <si>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</si>
  <si>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</si>
  <si>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</si>
  <si>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</si>
  <si>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</si>
  <si>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</si>
  <si>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</si>
  <si>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</si>
  <si>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</si>
  <si>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</si>
  <si>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</si>
  <si>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</si>
  <si>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</si>
  <si>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</si>
  <si>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</si>
  <si>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</si>
  <si>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</si>
  <si>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</si>
  <si>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</si>
  <si>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</si>
  <si>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</si>
  <si>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</si>
  <si>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</si>
  <si>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</si>
  <si>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</si>
  <si>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</si>
  <si>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</si>
  <si>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</si>
  <si>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</si>
  <si>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</si>
  <si>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</si>
  <si>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</si>
  <si>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</si>
  <si>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</si>
  <si>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</si>
  <si>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</si>
  <si>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</si>
  <si>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</si>
  <si>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</si>
  <si>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</si>
  <si>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</si>
  <si>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</si>
  <si>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</si>
  <si>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</si>
  <si>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</si>
  <si>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</si>
  <si>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</si>
  <si>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</si>
  <si>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</si>
  <si>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</si>
  <si>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</si>
  <si>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</si>
  <si>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</si>
  <si>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</si>
  <si>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</si>
  <si>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</si>
  <si>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</si>
  <si>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</si>
  <si>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</si>
  <si>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</si>
  <si>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</si>
  <si>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</si>
  <si>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</si>
  <si>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</si>
  <si>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</si>
  <si>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</si>
  <si>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</si>
  <si>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</si>
  <si>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</si>
  <si>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</si>
  <si>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</si>
  <si>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</si>
  <si>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</si>
  <si>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</si>
  <si>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</si>
  <si>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</si>
  <si>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</si>
  <si>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</si>
  <si>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</si>
  <si>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</si>
  <si>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</si>
  <si>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</si>
  <si>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</si>
  <si>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</si>
  <si>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</si>
  <si>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</si>
  <si>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</si>
  <si>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</si>
  <si>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</si>
  <si>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</si>
  <si>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</si>
  <si>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</si>
  <si>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</si>
  <si>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</si>
  <si>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</si>
  <si>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</si>
  <si>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</si>
  <si>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</si>
  <si>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</si>
  <si>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</si>
  <si>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</si>
  <si>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</si>
  <si>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</si>
  <si>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</si>
  <si>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</si>
  <si>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</si>
  <si>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</si>
  <si>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</si>
  <si>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</si>
  <si>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</si>
  <si>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</si>
  <si>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</si>
  <si>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</si>
  <si>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</si>
  <si>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</si>
  <si>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</si>
  <si>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</si>
  <si>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</si>
  <si>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</si>
  <si>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</si>
  <si>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</si>
  <si>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</si>
  <si>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</si>
  <si>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</si>
  <si>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</si>
  <si>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</si>
  <si>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</si>
  <si>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</si>
  <si>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</si>
  <si>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</si>
  <si>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</si>
  <si>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</si>
  <si>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</si>
  <si>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</si>
  <si>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</si>
  <si>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</si>
  <si>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</si>
  <si>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</si>
  <si>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</si>
  <si>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</si>
  <si>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</si>
  <si>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</si>
  <si>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</si>
  <si>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</si>
  <si>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</si>
  <si>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</si>
  <si>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</si>
  <si>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</si>
  <si>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</si>
  <si>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</si>
  <si>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</si>
  <si>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</si>
  <si>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</si>
  <si>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</si>
  <si>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</si>
  <si>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</si>
  <si>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</si>
  <si>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</si>
  <si>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</si>
  <si>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</si>
  <si>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</si>
  <si>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</si>
  <si>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</si>
  <si>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</si>
  <si>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</si>
  <si>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</si>
  <si>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</si>
  <si>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</si>
  <si>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</si>
  <si>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</si>
  <si>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</si>
  <si>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</si>
  <si>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</si>
  <si>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</si>
  <si>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</si>
  <si>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</si>
  <si>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</si>
  <si>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</si>
  <si>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</si>
  <si>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</si>
  <si>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</si>
  <si>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</si>
  <si>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</si>
  <si>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</si>
  <si>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</si>
  <si>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</si>
  <si>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</si>
  <si>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</si>
  <si>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</si>
  <si>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</si>
  <si>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</si>
  <si>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</si>
  <si>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</si>
  <si>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</si>
  <si>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</si>
  <si>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</si>
  <si>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</si>
  <si>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</si>
  <si>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</si>
  <si>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</si>
  <si>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</si>
  <si>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</si>
  <si>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</si>
  <si>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</si>
  <si>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</si>
  <si>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</si>
  <si>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</si>
  <si>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</si>
  <si>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</si>
  <si>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</si>
  <si>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</si>
  <si>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</si>
  <si>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</si>
  <si>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</si>
  <si>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</si>
  <si>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</si>
  <si>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</si>
  <si>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</si>
  <si>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</si>
  <si>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</si>
  <si>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</si>
  <si>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</si>
  <si>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</si>
  <si>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</si>
  <si>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</si>
  <si>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</si>
  <si>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</si>
  <si>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</si>
  <si>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</si>
  <si>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</si>
  <si>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</si>
  <si>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</si>
  <si>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</si>
  <si>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</si>
  <si>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</si>
  <si>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</si>
  <si>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</si>
  <si>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</si>
  <si>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</si>
  <si>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</si>
  <si>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</si>
  <si>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</si>
  <si>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</si>
  <si>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</si>
  <si>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</si>
  <si>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</si>
  <si>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</si>
  <si>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</si>
  <si>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</si>
  <si>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</si>
  <si>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</si>
  <si>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</si>
  <si>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</si>
  <si>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</si>
  <si>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</si>
  <si>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</si>
  <si>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</si>
  <si>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</si>
  <si>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</si>
  <si>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</si>
  <si>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</si>
  <si>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</si>
  <si>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</si>
  <si>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</si>
  <si>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</si>
  <si>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</si>
  <si>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</si>
  <si>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</si>
  <si>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</si>
  <si>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</si>
  <si>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</si>
  <si>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</si>
  <si>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</si>
  <si>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</si>
  <si>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</si>
  <si>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</si>
  <si>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</si>
  <si>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</si>
  <si>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</si>
  <si>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</si>
  <si>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</si>
  <si>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</si>
  <si>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</si>
  <si>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</si>
  <si>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</si>
  <si>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</si>
  <si>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</si>
  <si>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</si>
  <si>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</si>
  <si>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</si>
  <si>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</si>
  <si>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</si>
  <si>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</si>
  <si>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</si>
  <si>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</si>
  <si>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</si>
  <si>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</si>
  <si>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</si>
  <si>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</si>
  <si>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</si>
  <si>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</si>
  <si>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</si>
  <si>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</si>
  <si>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</si>
  <si>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</si>
  <si>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</si>
  <si>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</si>
  <si>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</si>
  <si>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</si>
  <si>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</si>
  <si>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</si>
  <si>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</si>
  <si>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</si>
  <si>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</si>
  <si>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</si>
  <si>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</si>
  <si>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</si>
  <si>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</si>
  <si>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</si>
  <si>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</si>
  <si>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</si>
  <si>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</si>
  <si>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</si>
  <si>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</si>
  <si>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</si>
  <si>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</si>
  <si>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</si>
  <si>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</si>
  <si>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</si>
  <si>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</si>
  <si>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</si>
  <si>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</si>
  <si>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</si>
  <si>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</si>
  <si>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</si>
  <si>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</si>
  <si>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</si>
  <si>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</si>
  <si>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</si>
  <si>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</si>
  <si>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</si>
  <si>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</si>
  <si>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</si>
  <si>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</si>
  <si>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</si>
  <si>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</si>
  <si>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</si>
  <si>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</si>
  <si>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</si>
  <si>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</si>
  <si>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</si>
  <si>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</si>
  <si>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</si>
  <si>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</si>
  <si>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</si>
  <si>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</si>
  <si>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</si>
  <si>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</si>
  <si>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</si>
  <si>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</si>
  <si>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</si>
  <si>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</si>
  <si>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</si>
  <si>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</si>
  <si>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</si>
  <si>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</si>
  <si>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</si>
  <si>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</si>
  <si>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</si>
  <si>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</si>
  <si>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</si>
  <si>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</si>
  <si>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</si>
  <si>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</si>
  <si>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</si>
  <si>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</si>
  <si>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</si>
  <si>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</si>
  <si>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</si>
  <si>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</si>
  <si>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</si>
  <si>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</si>
  <si>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</si>
  <si>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</si>
  <si>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</si>
  <si>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</si>
  <si>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</si>
  <si>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</si>
  <si>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</si>
  <si>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</si>
  <si>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</si>
  <si>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</si>
  <si>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</si>
  <si>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</si>
  <si>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</si>
  <si>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</si>
  <si>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</si>
  <si>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</si>
  <si>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</si>
  <si>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</si>
  <si>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</si>
  <si>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</si>
  <si>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</si>
  <si>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</si>
  <si>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</si>
  <si>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</si>
  <si>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</si>
  <si>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</si>
  <si>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</si>
  <si>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</si>
  <si>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</si>
  <si>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</si>
  <si>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</si>
  <si>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</si>
  <si>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</si>
  <si>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</si>
  <si>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</si>
  <si>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</si>
  <si>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</si>
  <si>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</si>
  <si>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</si>
  <si>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</si>
  <si>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</si>
  <si>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</si>
  <si>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</si>
  <si>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</si>
  <si>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</si>
  <si>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</si>
  <si>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</si>
  <si>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</si>
  <si>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</si>
  <si>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</si>
  <si>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</si>
  <si>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</si>
  <si>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</si>
  <si>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</si>
  <si>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</si>
  <si>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</si>
  <si>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</si>
  <si>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</si>
  <si>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</si>
  <si>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</si>
  <si>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</si>
  <si>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</si>
  <si>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</si>
  <si>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</si>
  <si>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</si>
  <si>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</si>
  <si>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</si>
  <si>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</si>
  <si>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</si>
  <si>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</si>
  <si>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</si>
  <si>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</si>
  <si>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</si>
  <si>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</si>
  <si>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</si>
  <si>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</si>
  <si>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</si>
  <si>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</si>
  <si>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</si>
  <si>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</si>
  <si>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</si>
  <si>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</si>
  <si>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</si>
  <si>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</si>
  <si>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</si>
  <si>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</si>
  <si>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</si>
  <si>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</si>
  <si>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</si>
  <si>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</si>
  <si>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</si>
  <si>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</si>
  <si>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</si>
  <si>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</si>
  <si>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</si>
  <si>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</si>
  <si>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</si>
  <si>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</si>
  <si>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</si>
  <si>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</si>
  <si>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</si>
  <si>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</si>
  <si>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</si>
  <si>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</si>
  <si>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</si>
  <si>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</si>
  <si>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</si>
  <si>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</si>
  <si>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</si>
  <si>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</si>
  <si>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</si>
  <si>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</si>
  <si>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</si>
  <si>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</si>
  <si>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</si>
  <si>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</si>
  <si>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</si>
  <si>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</si>
  <si>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</si>
  <si>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</si>
  <si>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</si>
  <si>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</si>
  <si>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</si>
  <si>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</si>
  <si>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</si>
  <si>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</si>
  <si>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</si>
  <si>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</si>
  <si>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</si>
  <si>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</si>
  <si>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</si>
  <si>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</si>
  <si>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</si>
  <si>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</si>
  <si>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</si>
  <si>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</si>
  <si>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</si>
  <si>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</si>
  <si>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</si>
  <si>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</si>
  <si>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</si>
  <si>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</si>
  <si>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</si>
  <si>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</si>
  <si>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</si>
  <si>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</si>
  <si>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</si>
  <si>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</si>
  <si>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</si>
  <si>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</si>
  <si>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</si>
  <si>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</si>
  <si>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</si>
  <si>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</si>
  <si>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</si>
  <si>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</si>
  <si>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</si>
  <si>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</si>
  <si>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</si>
  <si>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</si>
  <si>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</si>
  <si>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</si>
  <si>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</si>
  <si>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</si>
  <si>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</si>
  <si>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</si>
  <si>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</si>
  <si>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</si>
  <si>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</si>
  <si>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</si>
  <si>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</si>
  <si>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</si>
  <si>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</si>
  <si>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</si>
  <si>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</si>
  <si>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</si>
  <si>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</si>
  <si>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</si>
  <si>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</si>
  <si>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</si>
  <si>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</si>
  <si>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</si>
  <si>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</si>
  <si>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</si>
  <si>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</si>
  <si>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</si>
  <si>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</si>
  <si>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</si>
  <si>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</si>
  <si>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</si>
  <si>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</si>
  <si>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</si>
  <si>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</si>
  <si>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</si>
  <si>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</si>
  <si>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</si>
  <si>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</si>
  <si>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</si>
  <si>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</si>
  <si>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</si>
  <si>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</si>
  <si>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</si>
  <si>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</si>
  <si>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</si>
  <si>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</si>
  <si>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</si>
  <si>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</si>
  <si>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</si>
  <si>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</si>
  <si>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</si>
  <si>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</si>
  <si>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</si>
  <si>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</si>
  <si>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</si>
  <si>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</si>
  <si>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</si>
  <si>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</si>
  <si>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</si>
  <si>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</si>
  <si>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</si>
  <si>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</si>
  <si>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</si>
  <si>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</si>
  <si>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</si>
  <si>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</si>
  <si>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</si>
  <si>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</si>
  <si>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</si>
  <si>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</si>
  <si>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</si>
  <si>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</si>
  <si>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</si>
  <si>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</si>
  <si>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</si>
  <si>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</si>
  <si>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</si>
  <si>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</si>
  <si>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</si>
  <si>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</si>
  <si>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</si>
  <si>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</si>
  <si>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</si>
  <si>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</si>
  <si>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</si>
  <si>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</si>
  <si>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</si>
  <si>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</si>
  <si>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</si>
  <si>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</si>
  <si>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</si>
  <si>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</si>
  <si>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</si>
  <si>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</si>
  <si>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</si>
  <si>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</si>
  <si>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</si>
  <si>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</si>
  <si>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</si>
  <si>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</si>
  <si>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</si>
  <si>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</si>
  <si>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</si>
  <si>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</si>
  <si>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</si>
  <si>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</si>
  <si>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</si>
  <si>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</si>
  <si>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</si>
  <si>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</si>
  <si>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</si>
  <si>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</si>
  <si>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</si>
  <si>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</si>
  <si>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</si>
  <si>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</si>
  <si>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</si>
  <si>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</si>
  <si>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</si>
  <si>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</si>
  <si>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</si>
  <si>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</si>
  <si>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</si>
  <si>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</si>
  <si>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</si>
  <si>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</si>
  <si>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</si>
  <si>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</si>
  <si>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</si>
  <si>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</si>
  <si>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</si>
  <si>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</si>
  <si>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</si>
  <si>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</si>
  <si>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</si>
  <si>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</si>
  <si>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</si>
  <si>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</si>
  <si>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</si>
  <si>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</si>
  <si>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</si>
  <si>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</si>
  <si>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</si>
  <si>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</si>
  <si>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</si>
  <si>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</si>
  <si>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</si>
  <si>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</si>
  <si>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</si>
  <si>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</si>
  <si>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</si>
  <si>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</si>
  <si>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</si>
  <si>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</si>
  <si>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</si>
  <si>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</si>
  <si>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</si>
  <si>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</si>
  <si>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</si>
  <si>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</si>
  <si>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</si>
  <si>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</si>
  <si>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</si>
  <si>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</si>
  <si>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</si>
  <si>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</si>
  <si>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</si>
  <si>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</si>
  <si>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</si>
  <si>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</si>
  <si>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</si>
  <si>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</si>
  <si>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</si>
  <si>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</si>
  <si>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</si>
  <si>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</si>
  <si>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</si>
  <si>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</si>
  <si>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</si>
  <si>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</si>
  <si>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</si>
  <si>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</si>
  <si>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</si>
  <si>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</si>
  <si>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</si>
  <si>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</si>
  <si>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</si>
  <si>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</si>
  <si>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</si>
  <si>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</si>
  <si>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</si>
  <si>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</si>
  <si>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</si>
  <si>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</si>
  <si>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</si>
  <si>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</si>
  <si>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</si>
  <si>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</si>
  <si>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</si>
  <si>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</si>
  <si>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</si>
  <si>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</si>
  <si>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</si>
  <si>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</si>
  <si>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</si>
  <si>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</si>
  <si>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</si>
  <si>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</si>
  <si>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</si>
  <si>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</si>
  <si>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</si>
  <si>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</si>
  <si>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</si>
  <si>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</si>
  <si>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</si>
  <si>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</si>
  <si>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</si>
  <si>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</si>
  <si>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</si>
  <si>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</si>
  <si>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</si>
  <si>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</si>
  <si>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</si>
  <si>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</si>
  <si>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</si>
  <si>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</si>
  <si>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</si>
  <si>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</si>
  <si>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</si>
  <si>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</si>
  <si>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</si>
  <si>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</si>
  <si>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</si>
  <si>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</si>
  <si>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</si>
  <si>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</si>
  <si>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</si>
  <si>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</si>
  <si>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</si>
  <si>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</si>
  <si>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</si>
  <si>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</si>
  <si>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</si>
  <si>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</si>
  <si>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</si>
  <si>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</si>
  <si>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</si>
  <si>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</si>
  <si>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</si>
  <si>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</si>
  <si>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</si>
  <si>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</si>
  <si>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</si>
  <si>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</si>
  <si>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</si>
  <si>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</si>
  <si>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</si>
  <si>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</si>
  <si>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</si>
  <si>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</si>
  <si>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</si>
  <si>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</si>
  <si>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</si>
  <si>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</si>
  <si>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</si>
  <si>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</si>
  <si>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</si>
  <si>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</si>
  <si>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</si>
  <si>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</si>
  <si>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</si>
  <si>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</si>
  <si>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</si>
  <si>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</si>
  <si>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</si>
  <si>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</si>
  <si>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</si>
  <si>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</si>
  <si>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</si>
  <si>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</si>
  <si>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</si>
  <si>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</si>
  <si>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</si>
  <si>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</si>
  <si>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</si>
  <si>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</si>
  <si>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</si>
  <si>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</si>
  <si>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</si>
  <si>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</si>
  <si>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</si>
  <si>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</si>
  <si>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</si>
  <si>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</si>
  <si>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</si>
  <si>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</si>
  <si>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</si>
  <si>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</si>
  <si>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</si>
  <si>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</si>
  <si>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</si>
  <si>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</si>
  <si>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</si>
  <si>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</si>
  <si>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</si>
  <si>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</si>
  <si>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</si>
  <si>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</si>
  <si>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</si>
  <si>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</si>
  <si>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</si>
  <si>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</si>
  <si>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</si>
  <si>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</si>
  <si>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</si>
  <si>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</si>
  <si>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</si>
  <si>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</si>
  <si>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</si>
  <si>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</si>
  <si>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</si>
  <si>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</si>
  <si>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</si>
  <si>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</si>
  <si>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</si>
  <si>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</si>
  <si>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</si>
  <si>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</si>
  <si>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</si>
  <si>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</si>
  <si>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</si>
  <si>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</si>
  <si>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</si>
  <si>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</si>
  <si>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</si>
  <si>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</si>
  <si>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</si>
  <si>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</si>
  <si>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</si>
  <si>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</si>
  <si>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</si>
  <si>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</si>
  <si>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</si>
  <si>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</si>
  <si>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</si>
  <si>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</si>
  <si>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</si>
  <si>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</si>
  <si>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</si>
  <si>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</si>
  <si>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</si>
  <si>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</si>
  <si>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</si>
  <si>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</si>
  <si>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</si>
  <si>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</si>
  <si>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</si>
  <si>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</si>
  <si>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</si>
  <si>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</si>
  <si>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</si>
  <si>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</si>
  <si>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</si>
  <si>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</si>
  <si>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</si>
  <si>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</si>
  <si>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</si>
  <si>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</si>
  <si>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</si>
  <si>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</si>
  <si>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</si>
  <si>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</si>
  <si>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</si>
  <si>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</si>
  <si>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</si>
  <si>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</si>
  <si>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</si>
  <si>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</si>
  <si>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</si>
  <si>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</si>
  <si>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</si>
  <si>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</si>
  <si>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</si>
  <si>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</si>
  <si>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</si>
  <si>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</si>
  <si>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</si>
  <si>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</si>
  <si>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</si>
  <si>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</si>
  <si>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</si>
  <si>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</si>
  <si>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</si>
  <si>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</si>
  <si>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</si>
  <si>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</si>
  <si>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</si>
  <si>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</si>
  <si>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</si>
  <si>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</si>
  <si>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</si>
  <si>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</si>
  <si>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</si>
  <si>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</si>
  <si>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</si>
  <si>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</si>
  <si>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</si>
  <si>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</si>
  <si>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</si>
  <si>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</si>
  <si>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</si>
  <si>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</si>
  <si>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</si>
  <si>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</si>
  <si>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</si>
  <si>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</si>
  <si>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</si>
  <si>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</si>
  <si>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</si>
  <si>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</si>
  <si>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</si>
  <si>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</si>
  <si>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</si>
  <si>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</si>
  <si>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</si>
  <si>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</si>
  <si>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</si>
  <si>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</si>
  <si>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</si>
  <si>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</si>
  <si>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</si>
  <si>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</si>
  <si>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</si>
  <si>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</si>
  <si>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</si>
  <si>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</si>
  <si>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</si>
  <si>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</si>
  <si>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</si>
  <si>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</si>
  <si>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</si>
  <si>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</si>
  <si>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</si>
  <si>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</si>
  <si>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</si>
  <si>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</si>
  <si>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</si>
  <si>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</si>
  <si>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</si>
  <si>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</si>
  <si>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</si>
  <si>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</si>
  <si>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</si>
  <si>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</si>
  <si>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</si>
  <si>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</si>
  <si>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</si>
  <si>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</si>
  <si>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</si>
  <si>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</si>
  <si>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</si>
  <si>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</si>
  <si>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</si>
  <si>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</si>
  <si>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</si>
  <si>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</si>
  <si>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</si>
  <si>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</si>
  <si>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</si>
  <si>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</si>
  <si>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</si>
  <si>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</si>
  <si>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</si>
  <si>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</si>
  <si>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</si>
  <si>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</si>
  <si>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</si>
  <si>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</si>
  <si>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</si>
  <si>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</si>
  <si>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</si>
  <si>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</si>
  <si>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</si>
  <si>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</si>
  <si>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</si>
  <si>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</si>
  <si>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</si>
  <si>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</si>
  <si>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</si>
  <si>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</si>
  <si>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</si>
  <si>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</si>
  <si>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</si>
  <si>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</si>
  <si>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</si>
  <si>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</si>
  <si>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</si>
  <si>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</si>
  <si>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</si>
  <si>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</si>
  <si>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</si>
  <si>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</si>
  <si>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</si>
  <si>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</si>
  <si>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</si>
  <si>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</si>
  <si>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</si>
  <si>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</si>
  <si>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</si>
  <si>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</si>
  <si>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</si>
  <si>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</si>
  <si>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</si>
  <si>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</si>
  <si>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</si>
  <si>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</si>
  <si>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</si>
  <si>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</si>
  <si>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</si>
  <si>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</si>
  <si>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</si>
  <si>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</si>
  <si>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</si>
  <si>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</si>
  <si>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</si>
  <si>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</si>
  <si>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</si>
  <si>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</si>
  <si>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</si>
  <si>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</si>
  <si>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</si>
  <si>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</si>
  <si>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</si>
  <si>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</si>
  <si>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</si>
  <si>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</si>
  <si>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</si>
  <si>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</si>
  <si>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</si>
  <si>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</si>
  <si>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</si>
  <si>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</si>
  <si>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</si>
  <si>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</si>
  <si>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</si>
  <si>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</si>
  <si>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</si>
  <si>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</si>
  <si>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</si>
  <si>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</si>
  <si>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</si>
  <si>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</si>
  <si>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</si>
  <si>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</si>
  <si>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</si>
  <si>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</si>
  <si>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</si>
  <si>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</si>
  <si>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</si>
  <si>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</si>
  <si>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</si>
  <si>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</si>
  <si>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</si>
  <si>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</si>
  <si>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</si>
  <si>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</si>
  <si>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</si>
  <si>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</si>
  <si>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</si>
  <si>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</si>
  <si>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</si>
  <si>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</si>
  <si>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</si>
  <si>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</si>
  <si>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</si>
  <si>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</si>
  <si>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</si>
  <si>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</si>
  <si>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</si>
  <si>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</si>
  <si>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</si>
  <si>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</si>
  <si>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</si>
  <si>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</si>
  <si>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</si>
  <si>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</si>
  <si>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</si>
  <si>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</si>
  <si>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</si>
  <si>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</si>
  <si>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</si>
  <si>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</si>
  <si>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</si>
  <si>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</si>
  <si>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</si>
  <si>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</si>
  <si>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</si>
  <si>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</si>
  <si>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</si>
  <si>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</si>
  <si>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</si>
  <si>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</si>
  <si>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</si>
  <si>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</si>
  <si>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</si>
  <si>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</si>
  <si>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</si>
  <si>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</si>
  <si>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</si>
  <si>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</si>
  <si>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</si>
  <si>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</si>
  <si>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</si>
  <si>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</si>
  <si>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</si>
  <si>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</si>
  <si>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</si>
  <si>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</si>
  <si>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</si>
  <si>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</si>
  <si>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</si>
  <si>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</si>
  <si>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</si>
  <si>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</si>
  <si>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</si>
  <si>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</si>
  <si>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</si>
  <si>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</si>
  <si>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</si>
  <si>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</si>
  <si>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</si>
  <si>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</si>
  <si>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</si>
  <si>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</si>
  <si>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</si>
  <si>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</si>
  <si>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</si>
  <si>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</si>
  <si>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</si>
  <si>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</si>
  <si>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</si>
  <si>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</si>
  <si>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</si>
  <si>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</si>
  <si>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</si>
  <si>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</si>
  <si>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</si>
  <si>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</si>
  <si>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</si>
  <si>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</si>
  <si>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</si>
  <si>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</si>
  <si>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</si>
  <si>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</si>
  <si>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</si>
  <si>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</si>
  <si>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</si>
  <si>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</si>
  <si>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</si>
  <si>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</si>
  <si>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</si>
  <si>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</si>
  <si>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</si>
  <si>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</si>
  <si>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</si>
  <si>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</si>
  <si>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</si>
  <si>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</si>
  <si>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</si>
  <si>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</si>
  <si>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</si>
  <si>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</si>
  <si>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</si>
  <si>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</si>
  <si>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</si>
  <si>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</si>
  <si>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</si>
  <si>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</si>
  <si>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</si>
  <si>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</si>
  <si>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</si>
  <si>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</si>
  <si>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</si>
  <si>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</si>
  <si>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</si>
  <si>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</si>
  <si>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</si>
  <si>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</si>
  <si>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</si>
  <si>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</si>
  <si>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</si>
  <si>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</si>
  <si>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</si>
  <si>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</si>
  <si>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</si>
  <si>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</si>
  <si>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</si>
  <si>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</si>
  <si>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</si>
  <si>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</si>
  <si>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</si>
  <si>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</si>
  <si>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</si>
  <si>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</si>
  <si>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</si>
  <si>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</si>
  <si>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</si>
  <si>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</si>
  <si>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</si>
  <si>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</si>
  <si>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</si>
  <si>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</si>
  <si>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</si>
  <si>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</si>
  <si>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</si>
  <si>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</si>
  <si>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</si>
  <si>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</si>
  <si>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</si>
  <si>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</si>
  <si>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</si>
  <si>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</si>
  <si>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</si>
  <si>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</si>
  <si>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</si>
  <si>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</si>
  <si>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</si>
  <si>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</si>
  <si>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</si>
  <si>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</si>
  <si>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</si>
  <si>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</si>
  <si>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</si>
  <si>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</si>
  <si>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</si>
  <si>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</si>
  <si>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</si>
  <si>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</si>
  <si>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</si>
  <si>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</si>
  <si>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</si>
  <si>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</si>
  <si>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</si>
  <si>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</si>
  <si>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</si>
  <si>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</si>
  <si>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</si>
  <si>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</si>
  <si>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</si>
  <si>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</si>
  <si>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</si>
  <si>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</si>
  <si>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</si>
  <si>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</si>
  <si>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</si>
  <si>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</si>
  <si>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</si>
  <si>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</si>
  <si>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</si>
  <si>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</si>
  <si>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</si>
  <si>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</si>
  <si>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</si>
  <si>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</si>
  <si>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</si>
  <si>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</si>
  <si>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</si>
  <si>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</si>
  <si>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</si>
  <si>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</si>
  <si>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</si>
  <si>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</si>
  <si>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</si>
  <si>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</si>
  <si>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</si>
  <si>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</si>
  <si>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</si>
  <si>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</si>
  <si>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</si>
  <si>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</si>
  <si>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</si>
  <si>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</si>
  <si>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</si>
  <si>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</si>
  <si>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</si>
  <si>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</si>
  <si>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</si>
  <si>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</si>
  <si>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</si>
  <si>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</si>
  <si>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</si>
  <si>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</si>
  <si>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</si>
  <si>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</si>
  <si>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</si>
  <si>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</si>
  <si>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</si>
  <si>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</si>
  <si>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</si>
  <si>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</si>
  <si>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</si>
  <si>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</si>
  <si>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</si>
  <si>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</si>
  <si>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</si>
  <si>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</si>
  <si>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</si>
  <si>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</si>
  <si>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</si>
  <si>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</si>
  <si>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</si>
  <si>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</si>
  <si>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</si>
  <si>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</si>
  <si>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</si>
  <si>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</si>
  <si>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</si>
  <si>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</si>
  <si>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</si>
  <si>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</si>
  <si>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</si>
  <si>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</si>
  <si>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</si>
  <si>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</si>
  <si>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</si>
  <si>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</si>
  <si>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</si>
  <si>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</si>
  <si>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</si>
  <si>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</si>
  <si>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</si>
  <si>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</si>
  <si>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</si>
  <si>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</si>
  <si>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</si>
  <si>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</si>
  <si>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</si>
  <si>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</si>
  <si>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</si>
  <si>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</si>
  <si>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</si>
  <si>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</si>
  <si>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</si>
  <si>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</si>
  <si>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</si>
  <si>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</si>
  <si>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</si>
  <si>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</si>
  <si>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</si>
  <si>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</si>
  <si>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</si>
  <si>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</si>
  <si>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</si>
  <si>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</si>
  <si>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</si>
  <si>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</si>
  <si>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</si>
  <si>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</si>
  <si>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</si>
  <si>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</si>
  <si>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</si>
  <si>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</si>
  <si>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</si>
  <si>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</si>
  <si>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</si>
  <si>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</si>
  <si>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</si>
  <si>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</si>
  <si>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</si>
  <si>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</si>
  <si>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</si>
  <si>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</si>
  <si>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</si>
  <si>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</si>
  <si>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</si>
  <si>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</si>
  <si>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</si>
  <si>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</si>
  <si>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</si>
  <si>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</si>
  <si>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</si>
  <si>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</si>
  <si>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</si>
  <si>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</si>
  <si>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</si>
  <si>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</si>
  <si>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</si>
  <si>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</si>
  <si>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</si>
  <si>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</si>
  <si>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</si>
  <si>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</si>
  <si>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</si>
  <si>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</si>
  <si>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</si>
  <si>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</si>
  <si>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</si>
  <si>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</si>
  <si>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</si>
  <si>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</si>
  <si>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</si>
  <si>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</si>
  <si>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</si>
  <si>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</si>
  <si>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</si>
  <si>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</si>
  <si>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</si>
  <si>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</si>
  <si>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</si>
  <si>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</si>
  <si>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</si>
  <si>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</si>
  <si>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</si>
  <si>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</si>
  <si>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</si>
  <si>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</si>
  <si>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</si>
  <si>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</si>
  <si>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</si>
  <si>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</si>
  <si>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</si>
  <si>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</si>
  <si>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</si>
  <si>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</si>
  <si>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</si>
  <si>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</si>
  <si>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</si>
  <si>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</si>
  <si>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</si>
  <si>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</si>
  <si>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</si>
  <si>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</si>
  <si>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</si>
  <si>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</si>
  <si>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</si>
  <si>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</si>
  <si>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</si>
  <si>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</si>
  <si>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</si>
  <si>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</si>
  <si>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</si>
  <si>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</si>
  <si>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</si>
  <si>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</si>
  <si>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</si>
  <si>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</si>
  <si>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</si>
  <si>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</si>
  <si>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</si>
  <si>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</si>
  <si>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</si>
  <si>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</si>
  <si>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</si>
  <si>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</si>
  <si>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</si>
  <si>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</si>
  <si>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</si>
  <si>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</si>
  <si>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</si>
  <si>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</si>
  <si>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</si>
  <si>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</si>
  <si>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</si>
  <si>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</si>
  <si>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</si>
  <si>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</si>
  <si>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</si>
  <si>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</si>
  <si>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</si>
  <si>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</si>
  <si>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</si>
  <si>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</si>
  <si>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</si>
  <si>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</si>
  <si>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</si>
  <si>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</si>
  <si>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</si>
  <si>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</si>
  <si>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</si>
  <si>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</si>
  <si>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</si>
  <si>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</si>
  <si>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</si>
  <si>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</si>
  <si>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</si>
  <si>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</si>
  <si>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</si>
  <si>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</si>
  <si>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</si>
  <si>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</si>
  <si>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</si>
  <si>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</si>
  <si>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</si>
  <si>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</si>
  <si>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</si>
  <si>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</si>
  <si>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</si>
  <si>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</si>
  <si>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</si>
  <si>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</si>
  <si>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</si>
  <si>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</si>
  <si>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</si>
  <si>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</si>
  <si>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</si>
  <si>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</si>
  <si>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</si>
  <si>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</si>
  <si>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</si>
  <si>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</si>
  <si>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</si>
  <si>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</si>
  <si>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</si>
  <si>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</si>
  <si>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</si>
  <si>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</si>
  <si>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</si>
  <si>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</si>
  <si>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</si>
  <si>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</si>
  <si>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</si>
  <si>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</si>
  <si>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</si>
  <si>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</si>
  <si>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</si>
  <si>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</si>
  <si>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</si>
  <si>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</si>
  <si>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</si>
  <si>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</si>
  <si>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</si>
  <si>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</si>
  <si>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</si>
  <si>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</si>
  <si>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</si>
  <si>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</si>
  <si>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</si>
  <si>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</si>
  <si>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</si>
  <si>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</si>
  <si>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</si>
  <si>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</si>
  <si>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</si>
  <si>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</si>
  <si>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</si>
  <si>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</si>
  <si>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</si>
  <si>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</si>
  <si>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</si>
  <si>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</si>
  <si>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</si>
  <si>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</si>
  <si>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</si>
  <si>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</si>
  <si>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</si>
  <si>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</si>
  <si>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</si>
  <si>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</si>
  <si>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</si>
  <si>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</si>
  <si>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</si>
  <si>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</si>
  <si>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</si>
  <si>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</si>
  <si>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</si>
  <si>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</si>
  <si>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</si>
  <si>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</si>
  <si>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</si>
  <si>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</si>
  <si>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</si>
  <si>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</si>
  <si>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</si>
  <si>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</si>
  <si>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</si>
  <si>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</si>
  <si>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</si>
  <si>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</si>
  <si>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</si>
  <si>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</si>
  <si>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</si>
  <si>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</si>
  <si>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</si>
  <si>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</si>
  <si>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</si>
  <si>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</si>
  <si>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</si>
  <si>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</si>
  <si>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</si>
  <si>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</si>
  <si>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</si>
  <si>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</si>
  <si>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</si>
  <si>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</si>
  <si>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</si>
  <si>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</si>
  <si>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</si>
  <si>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</si>
  <si>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</si>
  <si>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</si>
  <si>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</si>
  <si>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</si>
  <si>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</si>
  <si>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</si>
  <si>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</si>
  <si>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</si>
  <si>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</si>
  <si>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</si>
  <si>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</si>
  <si>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</si>
  <si>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</si>
  <si>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</si>
  <si>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</si>
  <si>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</si>
  <si>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</si>
  <si>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</si>
  <si>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</si>
  <si>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</si>
  <si>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</si>
  <si>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</si>
  <si>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</si>
  <si>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</si>
  <si>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</si>
  <si>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</si>
  <si>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</si>
  <si>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</si>
  <si>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</si>
  <si>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</si>
  <si>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</si>
  <si>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</si>
  <si>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</si>
  <si>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</si>
  <si>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</si>
  <si>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</si>
  <si>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</si>
  <si>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</si>
  <si>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</si>
  <si>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</si>
  <si>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</si>
  <si>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</si>
  <si>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</si>
  <si>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</si>
  <si>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</si>
  <si>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</si>
  <si>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</si>
  <si>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</si>
  <si>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</si>
  <si>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</si>
  <si>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</si>
  <si>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</si>
  <si>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</si>
  <si>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</si>
  <si>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</si>
  <si>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</si>
  <si>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</si>
  <si>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</si>
  <si>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</si>
  <si>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</si>
  <si>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</si>
  <si>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</si>
  <si>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</si>
  <si>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</si>
  <si>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</si>
  <si>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</si>
  <si>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</si>
  <si>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</si>
  <si>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</si>
  <si>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</si>
  <si>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</si>
  <si>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</si>
  <si>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</si>
  <si>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</si>
  <si>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</si>
  <si>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</si>
  <si>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</si>
  <si>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</si>
  <si>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</si>
  <si>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</si>
  <si>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</si>
  <si>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</si>
  <si>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</si>
  <si>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</si>
  <si>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</si>
  <si>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</si>
  <si>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</si>
  <si>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</si>
  <si>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</si>
  <si>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</si>
  <si>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</si>
  <si>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</si>
  <si>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</si>
  <si>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</si>
  <si>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</si>
  <si>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</si>
  <si>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</si>
  <si>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</si>
  <si>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</si>
  <si>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</si>
  <si>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</si>
  <si>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</si>
  <si>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</si>
  <si>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</si>
  <si>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</si>
  <si>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</si>
  <si>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</si>
  <si>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</si>
  <si>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</si>
  <si>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</si>
  <si>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</si>
  <si>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</si>
  <si>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</si>
  <si>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</si>
  <si>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</si>
  <si>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</si>
  <si>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</si>
  <si>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</si>
  <si>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</si>
  <si>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</si>
  <si>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</si>
  <si>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</si>
  <si>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</si>
  <si>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</si>
  <si>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</si>
  <si>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</si>
  <si>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</si>
  <si>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</si>
  <si>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</si>
  <si>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</si>
  <si>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</si>
  <si>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</si>
  <si>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</si>
  <si>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</si>
  <si>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</si>
  <si>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</si>
  <si>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</si>
  <si>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</si>
  <si>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</si>
  <si>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</si>
  <si>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</si>
  <si>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</si>
  <si>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</si>
  <si>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</si>
  <si>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</si>
  <si>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</si>
  <si>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</si>
  <si>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</si>
  <si>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</si>
  <si>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</si>
  <si>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</si>
  <si>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</si>
  <si>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</si>
  <si>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</si>
  <si>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</si>
  <si>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</si>
  <si>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</si>
  <si>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</si>
  <si>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</si>
  <si>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</si>
  <si>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</si>
  <si>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</si>
  <si>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</si>
  <si>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</si>
  <si>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</si>
  <si>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</si>
  <si>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</si>
  <si>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</si>
  <si>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</si>
  <si>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</si>
  <si>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</si>
  <si>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</si>
  <si>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</si>
  <si>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</si>
  <si>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</si>
  <si>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</si>
  <si>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</si>
  <si>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</si>
  <si>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</si>
  <si>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</si>
  <si>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</si>
  <si>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</si>
  <si>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</si>
  <si>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</si>
  <si>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</si>
  <si>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</si>
  <si>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</si>
  <si>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</si>
  <si>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</si>
  <si>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</si>
  <si>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</si>
  <si>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</si>
  <si>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</si>
  <si>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</si>
  <si>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</si>
  <si>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</si>
  <si>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</si>
  <si>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</si>
  <si>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</si>
  <si>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</si>
  <si>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</si>
  <si>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</si>
  <si>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</si>
  <si>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</si>
  <si>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</si>
  <si>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</si>
  <si>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</si>
  <si>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</si>
  <si>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</si>
  <si>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</si>
  <si>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</si>
  <si>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</si>
  <si>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</si>
  <si>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</si>
  <si>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</si>
  <si>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</si>
  <si>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</si>
  <si>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</si>
  <si>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</si>
  <si>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</si>
  <si>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</si>
  <si>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</si>
  <si>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</si>
  <si>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</si>
  <si>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</si>
  <si>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</si>
  <si>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</si>
  <si>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</si>
  <si>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</si>
  <si>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</si>
  <si>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</si>
  <si>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</si>
  <si>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</si>
  <si>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</si>
  <si>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</si>
  <si>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</si>
  <si>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</si>
  <si>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</si>
  <si>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</si>
  <si>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</si>
  <si>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</si>
  <si>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</si>
  <si>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</si>
  <si>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</si>
  <si>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</si>
  <si>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</si>
  <si>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</si>
  <si>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</si>
  <si>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</si>
  <si>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</si>
  <si>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</si>
  <si>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</si>
  <si>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</si>
  <si>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</si>
  <si>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</si>
  <si>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</si>
  <si>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</si>
  <si>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</si>
  <si>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</si>
  <si>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</si>
  <si>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</si>
  <si>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</si>
  <si>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</si>
  <si>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</si>
  <si>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</si>
  <si>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</si>
  <si>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</si>
  <si>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</si>
  <si>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</si>
  <si>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</si>
  <si>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</si>
  <si>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</si>
  <si>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</si>
  <si>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</si>
  <si>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</si>
  <si>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</si>
  <si>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</si>
  <si>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</si>
  <si>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</si>
  <si>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</si>
  <si>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</si>
  <si>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</si>
  <si>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</si>
  <si>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</si>
  <si>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</si>
  <si>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</si>
  <si>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</si>
  <si>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</si>
  <si>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</si>
  <si>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</si>
  <si>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</si>
  <si>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</si>
  <si>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</si>
  <si>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</si>
  <si>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</si>
  <si>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</si>
  <si>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</si>
  <si>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</si>
  <si>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</si>
  <si>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</si>
  <si>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</si>
  <si>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</si>
  <si>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</si>
  <si>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</si>
  <si>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</si>
  <si>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</si>
  <si>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</si>
  <si>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</si>
  <si>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</si>
  <si>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</si>
  <si>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</si>
  <si>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</si>
  <si>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</si>
  <si>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</si>
  <si>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</si>
  <si>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</si>
  <si>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</si>
  <si>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</si>
  <si>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</si>
  <si>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</si>
  <si>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</si>
  <si>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</si>
  <si>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</si>
  <si>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</si>
  <si>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</si>
  <si>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</si>
  <si>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</si>
  <si>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</si>
  <si>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</si>
  <si>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</si>
  <si>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</si>
  <si>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</si>
  <si>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</si>
  <si>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</si>
  <si>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</si>
  <si>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</si>
  <si>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</si>
  <si>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</si>
  <si>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</si>
  <si>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</si>
  <si>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</si>
  <si>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</si>
  <si>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</si>
  <si>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</si>
  <si>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</si>
  <si>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</si>
  <si>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</si>
  <si>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</si>
  <si>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</si>
  <si>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</si>
  <si>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</si>
  <si>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</si>
  <si>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</si>
  <si>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</si>
  <si>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</si>
  <si>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</si>
  <si>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</si>
  <si>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</si>
  <si>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</si>
  <si>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</si>
  <si>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</si>
  <si>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</si>
  <si>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</si>
  <si>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</si>
  <si>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</si>
  <si>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</si>
  <si>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</si>
  <si>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</si>
  <si>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</si>
  <si>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</si>
  <si>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</si>
  <si>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</si>
  <si>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</si>
  <si>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</si>
  <si>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</si>
  <si>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</si>
  <si>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</si>
  <si>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</si>
  <si>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</si>
  <si>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</si>
  <si>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</si>
  <si>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</si>
  <si>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</si>
  <si>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</si>
  <si>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</si>
  <si>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</si>
  <si>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</si>
  <si>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</si>
  <si>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</si>
  <si>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</si>
  <si>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</si>
  <si>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</si>
  <si>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</si>
  <si>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</si>
  <si>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</si>
  <si>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</si>
  <si>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</si>
  <si>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</si>
  <si>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</si>
  <si>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</si>
  <si>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</si>
  <si>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</si>
  <si>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</si>
  <si>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</si>
  <si>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</si>
  <si>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</si>
  <si>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</si>
  <si>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</si>
  <si>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</si>
  <si>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</si>
  <si>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</si>
  <si>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</si>
  <si>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</si>
  <si>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</si>
  <si>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</si>
  <si>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</si>
  <si>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</si>
  <si>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</si>
  <si>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</si>
  <si>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</si>
  <si>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</si>
  <si>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</si>
  <si>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</si>
  <si>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</si>
  <si>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</si>
  <si>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</si>
  <si>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</si>
  <si>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</si>
  <si>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</si>
  <si>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</si>
  <si>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</si>
  <si>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</si>
  <si>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</si>
  <si>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</si>
  <si>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</si>
  <si>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</si>
  <si>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</si>
  <si>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</si>
  <si>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</si>
  <si>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</si>
  <si>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</si>
  <si>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</si>
  <si>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</si>
  <si>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</si>
  <si>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</si>
  <si>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</si>
  <si>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</si>
  <si>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</si>
  <si>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</si>
  <si>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</si>
  <si>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</si>
  <si>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</si>
  <si>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</si>
  <si>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</si>
  <si>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</si>
  <si>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</si>
  <si>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</si>
  <si>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</si>
  <si>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</si>
  <si>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</si>
  <si>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</si>
  <si>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</si>
  <si>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</si>
  <si>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</si>
  <si>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</si>
  <si>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</si>
  <si>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</si>
  <si>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</si>
  <si>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</si>
  <si>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</si>
  <si>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</si>
  <si>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</si>
  <si>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</si>
  <si>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</si>
  <si>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</si>
  <si>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</si>
  <si>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</si>
  <si>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</si>
  <si>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</si>
  <si>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</si>
  <si>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</si>
  <si>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</si>
  <si>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</si>
  <si>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</si>
  <si>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</si>
  <si>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</si>
  <si>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</si>
  <si>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</si>
  <si>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</si>
  <si>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</si>
  <si>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</si>
  <si>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</si>
  <si>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</si>
  <si>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</si>
  <si>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</si>
  <si>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</si>
  <si>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</si>
  <si>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</si>
  <si>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</si>
  <si>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</si>
  <si>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</si>
  <si>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</si>
  <si>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</si>
  <si>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</si>
  <si>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</si>
  <si>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</si>
  <si>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</si>
  <si>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</si>
  <si>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</si>
  <si>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</si>
  <si>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</si>
  <si>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</si>
  <si>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</si>
  <si>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</si>
  <si>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</si>
  <si>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</si>
  <si>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</si>
  <si>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</si>
  <si>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</si>
  <si>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</si>
  <si>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</si>
  <si>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</si>
  <si>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</si>
  <si>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</si>
  <si>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</si>
  <si>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</si>
  <si>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</si>
  <si>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</si>
  <si>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</si>
  <si>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</si>
  <si>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</si>
  <si>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</si>
  <si>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</si>
  <si>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</si>
  <si>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</si>
  <si>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</si>
  <si>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</si>
  <si>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</si>
  <si>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</si>
  <si>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</si>
  <si>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</si>
  <si>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</si>
  <si>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</si>
  <si>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</si>
  <si>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</si>
  <si>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</si>
  <si>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</si>
  <si>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</si>
  <si>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</si>
  <si>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</si>
  <si>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</si>
  <si>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</si>
  <si>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</si>
  <si>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</si>
  <si>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</si>
  <si>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</si>
  <si>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</si>
  <si>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</si>
  <si>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</si>
  <si>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</si>
  <si>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</si>
  <si>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</si>
  <si>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</si>
  <si>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</si>
  <si>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</si>
  <si>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</si>
  <si>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</si>
  <si>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</si>
  <si>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</si>
  <si>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</si>
  <si>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</si>
  <si>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</si>
  <si>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</si>
  <si>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</si>
  <si>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</si>
  <si>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</si>
  <si>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</si>
  <si>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</si>
  <si>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</si>
  <si>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</si>
  <si>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</si>
  <si>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</si>
  <si>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</si>
  <si>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</si>
  <si>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</si>
  <si>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</si>
  <si>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</si>
  <si>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</si>
  <si>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</si>
  <si>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</si>
  <si>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</si>
  <si>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</si>
  <si>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</si>
  <si>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</si>
  <si>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</si>
  <si>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</si>
  <si>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</si>
  <si>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</si>
  <si>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</si>
  <si>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</si>
  <si>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</si>
  <si>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</si>
  <si>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</si>
  <si>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</si>
  <si>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</si>
  <si>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</si>
  <si>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</si>
  <si>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</si>
  <si>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</si>
  <si>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</si>
  <si>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</si>
  <si>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</si>
  <si>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</si>
  <si>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</si>
  <si>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</si>
  <si>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</si>
  <si>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</si>
  <si>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</si>
  <si>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</si>
  <si>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</si>
  <si>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</si>
  <si>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</si>
  <si>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</si>
  <si>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</si>
  <si>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</si>
  <si>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</si>
  <si>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</si>
  <si>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</si>
  <si>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</si>
  <si>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</si>
  <si>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</si>
  <si>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</si>
  <si>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</si>
  <si>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</si>
  <si>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</si>
  <si>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</si>
  <si>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</si>
  <si>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</si>
  <si>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</si>
  <si>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</si>
  <si>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</si>
  <si>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</si>
  <si>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</si>
  <si>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</si>
  <si>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</si>
  <si>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</si>
  <si>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</si>
  <si>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</si>
  <si>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</si>
  <si>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</si>
  <si>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</si>
  <si>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</si>
  <si>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</si>
  <si>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</si>
  <si>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</si>
  <si>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</si>
  <si>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</si>
  <si>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</si>
  <si>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</si>
  <si>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</si>
  <si>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</si>
  <si>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</si>
  <si>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</si>
  <si>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</si>
  <si>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</si>
  <si>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</si>
  <si>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</si>
  <si>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</si>
  <si>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</si>
  <si>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</si>
  <si>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</si>
  <si>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</si>
  <si>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</si>
  <si>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</si>
  <si>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</si>
  <si>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</si>
  <si>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</si>
  <si>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</si>
  <si>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</si>
  <si>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</si>
  <si>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</si>
  <si>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</si>
  <si>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</si>
  <si>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</si>
  <si>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</si>
  <si>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</si>
  <si>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</si>
  <si>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</si>
  <si>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</si>
  <si>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</si>
  <si>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</si>
  <si>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</si>
  <si>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</si>
  <si>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</si>
  <si>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</si>
  <si>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</si>
  <si>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</si>
  <si>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</si>
  <si>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</si>
  <si>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</si>
  <si>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</si>
  <si>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</si>
  <si>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</si>
  <si>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</si>
  <si>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</si>
  <si>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</si>
  <si>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</si>
  <si>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</si>
  <si>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</si>
  <si>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</si>
  <si>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</si>
  <si>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</si>
  <si>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</si>
  <si>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</si>
  <si>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</si>
  <si>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</si>
  <si>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</si>
  <si>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</si>
  <si>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</si>
  <si>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</si>
  <si>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</si>
  <si>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</si>
  <si>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</si>
  <si>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</si>
  <si>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</si>
  <si>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</si>
  <si>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</si>
  <si>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</si>
  <si>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</si>
  <si>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</si>
  <si>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</si>
  <si>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</si>
  <si>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</si>
  <si>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</si>
  <si>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</si>
  <si>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</si>
  <si>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</si>
  <si>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</si>
  <si>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</si>
  <si>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</si>
  <si>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</si>
  <si>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</si>
  <si>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</si>
  <si>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</si>
  <si>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</si>
  <si>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</si>
  <si>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</si>
  <si>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</si>
  <si>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</si>
  <si>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</si>
  <si>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</si>
  <si>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</si>
  <si>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</si>
  <si>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</si>
  <si>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</si>
  <si>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</si>
  <si>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</si>
  <si>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</si>
  <si>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</si>
  <si>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</si>
  <si>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</si>
  <si>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</si>
  <si>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</si>
  <si>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</si>
  <si>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</si>
  <si>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</si>
  <si>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</si>
  <si>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</si>
  <si>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</si>
  <si>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</si>
  <si>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</si>
  <si>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</si>
  <si>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</si>
  <si>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</si>
  <si>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</si>
  <si>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</si>
  <si>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</si>
  <si>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</si>
  <si>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</si>
  <si>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</si>
  <si>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</si>
  <si>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</si>
  <si>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</si>
  <si>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</si>
  <si>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</si>
  <si>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</si>
  <si>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</si>
  <si>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</si>
  <si>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</si>
  <si>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</si>
  <si>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</si>
  <si>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</si>
  <si>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</si>
  <si>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</si>
  <si>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</si>
  <si>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</si>
  <si>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</si>
  <si>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</si>
  <si>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</si>
  <si>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</si>
  <si>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</si>
  <si>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</si>
  <si>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</si>
  <si>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</si>
  <si>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</si>
  <si>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</si>
  <si>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</si>
  <si>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</si>
  <si>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</si>
  <si>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</si>
  <si>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</si>
  <si>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</si>
  <si>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</si>
  <si>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</si>
  <si>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</si>
  <si>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</si>
  <si>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</si>
  <si>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</si>
  <si>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</si>
  <si>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</si>
  <si>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</si>
  <si>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</si>
  <si>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</si>
  <si>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</si>
  <si>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</si>
  <si>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</si>
  <si>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</si>
  <si>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</si>
  <si>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</si>
  <si>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</si>
  <si>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</si>
  <si>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</si>
  <si>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</si>
  <si>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</si>
  <si>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</si>
  <si>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</si>
  <si>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</si>
  <si>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</si>
  <si>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</si>
  <si>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</si>
  <si>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</si>
  <si>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</si>
  <si>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</si>
  <si>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</si>
  <si>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</si>
  <si>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</si>
  <si>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</si>
  <si>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</si>
  <si>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</si>
  <si>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</si>
  <si>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</si>
  <si>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</si>
  <si>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</si>
  <si>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</si>
  <si>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</si>
  <si>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</si>
  <si>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</si>
  <si>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</si>
  <si>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</si>
  <si>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</si>
  <si>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</si>
  <si>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</si>
  <si>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</si>
  <si>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</si>
  <si>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</si>
  <si>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</si>
  <si>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</si>
  <si>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</si>
  <si>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</si>
  <si>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</si>
  <si>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</si>
  <si>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</si>
  <si>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</si>
  <si>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</si>
  <si>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</si>
  <si>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</si>
  <si>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</si>
  <si>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</si>
  <si>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</si>
  <si>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</si>
  <si>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</si>
  <si>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</si>
  <si>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</si>
  <si>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</si>
  <si>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</si>
  <si>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</si>
  <si>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</si>
  <si>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</si>
  <si>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</si>
  <si>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</si>
  <si>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</si>
  <si>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</si>
  <si>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</si>
  <si>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</si>
  <si>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</si>
  <si>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</si>
  <si>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</si>
  <si>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</si>
  <si>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</si>
  <si>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</si>
  <si>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</si>
  <si>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</si>
  <si>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</si>
  <si>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</si>
  <si>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</si>
  <si>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</si>
  <si>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</si>
  <si>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</si>
  <si>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</si>
  <si>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</si>
  <si>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</si>
  <si>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</si>
  <si>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</si>
  <si>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</si>
  <si>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</si>
  <si>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</si>
  <si>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</si>
  <si>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</si>
  <si>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</si>
  <si>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</si>
  <si>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</si>
  <si>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</si>
  <si>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</si>
  <si>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</si>
  <si>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</si>
  <si>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</si>
  <si>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</si>
  <si>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</si>
  <si>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</si>
  <si>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</si>
  <si>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</si>
  <si>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</si>
  <si>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</si>
  <si>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</si>
  <si>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</si>
  <si>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</si>
  <si>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</si>
  <si>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</si>
  <si>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</si>
  <si>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</si>
  <si>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</si>
  <si>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</si>
  <si>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</si>
  <si>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</si>
  <si>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</si>
  <si>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</si>
  <si>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</si>
  <si>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</si>
  <si>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</si>
  <si>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</si>
  <si>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</si>
  <si>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</si>
  <si>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</si>
  <si>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</si>
  <si>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</si>
  <si>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</si>
  <si>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</si>
  <si>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</si>
  <si>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</si>
  <si>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</si>
  <si>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</si>
  <si>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</si>
  <si>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</si>
  <si>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</si>
  <si>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</si>
  <si>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</si>
  <si>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</si>
  <si>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</si>
  <si>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</si>
  <si>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</si>
  <si>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</si>
  <si>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</si>
  <si>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</si>
  <si>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</si>
  <si>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</si>
  <si>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</si>
  <si>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</si>
  <si>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</si>
  <si>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</si>
  <si>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</si>
  <si>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</si>
  <si>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</si>
  <si>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</si>
  <si>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</si>
  <si>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</si>
  <si>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</si>
  <si>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</si>
  <si>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</si>
  <si>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</si>
  <si>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</si>
  <si>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</si>
  <si>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</si>
  <si>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</si>
  <si>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</si>
  <si>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</si>
  <si>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</si>
  <si>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</si>
  <si>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</si>
  <si>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</si>
  <si>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</si>
  <si>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</si>
  <si>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</si>
  <si>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</si>
  <si>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</si>
  <si>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</si>
  <si>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</si>
  <si>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</si>
  <si>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</si>
  <si>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</si>
  <si>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</si>
  <si>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</si>
  <si>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</si>
  <si>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</si>
  <si>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</si>
  <si>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</si>
  <si>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</si>
  <si>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</si>
  <si>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</si>
  <si>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</si>
  <si>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</si>
  <si>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</si>
  <si>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</si>
  <si>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</si>
  <si>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</si>
  <si>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</si>
  <si>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</si>
  <si>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</si>
  <si>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</si>
  <si>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</si>
  <si>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</si>
  <si>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</si>
  <si>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</si>
  <si>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</si>
  <si>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</si>
  <si>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</si>
  <si>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</si>
  <si>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</si>
  <si>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</si>
  <si>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</si>
  <si>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</si>
  <si>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</si>
  <si>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</si>
  <si>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</si>
  <si>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</si>
  <si>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</si>
  <si>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</si>
  <si>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</si>
  <si>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</si>
  <si>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</si>
  <si>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</si>
  <si>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</si>
  <si>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</si>
  <si>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</si>
  <si>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</si>
  <si>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</si>
  <si>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</si>
  <si>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</si>
  <si>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</si>
  <si>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</si>
  <si>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</si>
  <si>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</si>
  <si>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</si>
  <si>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</si>
  <si>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</si>
  <si>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</si>
  <si>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</si>
  <si>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</si>
  <si>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</si>
  <si>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</si>
  <si>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</si>
  <si>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</si>
  <si>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</si>
  <si>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</si>
  <si>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</si>
  <si>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</si>
  <si>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</si>
  <si>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</si>
  <si>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</si>
  <si>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</si>
  <si>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</si>
  <si>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</si>
  <si>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</si>
  <si>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</si>
  <si>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</si>
  <si>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</si>
  <si>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</si>
  <si>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</si>
  <si>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</si>
  <si>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</si>
  <si>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</si>
  <si>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</si>
  <si>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</si>
  <si>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</si>
  <si>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</si>
  <si>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</si>
  <si>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</si>
  <si>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</si>
  <si>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</si>
  <si>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</si>
  <si>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</si>
  <si>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</si>
  <si>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</si>
  <si>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</si>
  <si>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</si>
  <si>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</si>
  <si>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</si>
  <si>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</si>
  <si>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</si>
  <si>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</si>
  <si>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</si>
  <si>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</si>
  <si>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</si>
  <si>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</si>
  <si>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</si>
  <si>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</si>
  <si>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</si>
  <si>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</si>
  <si>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</si>
  <si>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</si>
  <si>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</si>
  <si>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</si>
  <si>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</si>
  <si>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</si>
  <si>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</si>
  <si>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</si>
  <si>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</si>
  <si>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</si>
  <si>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</si>
  <si>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</si>
  <si>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</si>
  <si>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</si>
  <si>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</si>
  <si>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</si>
  <si>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</si>
  <si>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</si>
  <si>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</si>
  <si>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</si>
  <si>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</si>
  <si>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</si>
  <si>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</si>
  <si>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</si>
  <si>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</si>
  <si>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</si>
  <si>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</si>
  <si>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</si>
  <si>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</si>
  <si>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</si>
  <si>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</si>
  <si>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</si>
  <si>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</si>
  <si>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</si>
  <si>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</si>
  <si>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</si>
  <si>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</si>
  <si>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</si>
  <si>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</si>
  <si>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</si>
  <si>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</si>
  <si>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</si>
  <si>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</si>
  <si>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</si>
  <si>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</si>
  <si>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</si>
  <si>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</si>
  <si>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</si>
  <si>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</si>
  <si>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</si>
  <si>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</si>
  <si>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</si>
  <si>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</si>
  <si>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</si>
  <si>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</si>
  <si>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</si>
  <si>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</si>
  <si>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</si>
  <si>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</si>
  <si>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</si>
  <si>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</si>
  <si>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</si>
  <si>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</si>
  <si>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</si>
  <si>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</si>
  <si>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</si>
  <si>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</si>
  <si>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</si>
  <si>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</si>
  <si>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</si>
  <si>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</si>
  <si>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</si>
  <si>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</si>
  <si>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</si>
  <si>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</si>
  <si>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</si>
  <si>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</si>
  <si>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</si>
  <si>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</si>
  <si>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</si>
  <si>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</si>
  <si>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</si>
  <si>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</si>
  <si>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</si>
  <si>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</si>
  <si>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</si>
  <si>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</si>
  <si>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</si>
  <si>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</si>
  <si>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</si>
  <si>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</si>
  <si>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</si>
  <si>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</si>
  <si>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</si>
  <si>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</si>
  <si>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</si>
  <si>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</si>
  <si>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</si>
  <si>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</si>
  <si>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</si>
  <si>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</si>
  <si>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</si>
  <si>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</si>
  <si>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</si>
  <si>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</si>
  <si>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</si>
  <si>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</si>
  <si>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</si>
  <si>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</si>
  <si>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</si>
  <si>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</si>
  <si>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</si>
  <si>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</si>
  <si>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</si>
  <si>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</si>
  <si>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</si>
  <si>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</si>
  <si>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</si>
  <si>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</si>
  <si>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</si>
  <si>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</si>
  <si>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</si>
  <si>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</si>
  <si>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</si>
  <si>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</si>
  <si>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</si>
  <si>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</si>
  <si>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</si>
  <si>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</si>
  <si>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</si>
  <si>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</si>
  <si>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</si>
  <si>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</si>
  <si>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</si>
  <si>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</si>
  <si>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</si>
  <si>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</si>
  <si>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</si>
  <si>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</si>
  <si>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</si>
  <si>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</si>
  <si>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</si>
  <si>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</si>
  <si>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</si>
  <si>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</si>
  <si>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</si>
  <si>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</si>
  <si>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</si>
  <si>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</si>
  <si>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</si>
  <si>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</si>
  <si>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</si>
  <si>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</si>
  <si>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</si>
  <si>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</si>
  <si>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</si>
  <si>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</si>
  <si>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</si>
  <si>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</si>
  <si>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</si>
  <si>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</si>
  <si>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</si>
  <si>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</si>
  <si>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</si>
  <si>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</si>
  <si>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</si>
  <si>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</si>
  <si>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</si>
  <si>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</si>
  <si>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</si>
  <si>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</si>
  <si>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</si>
  <si>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</si>
  <si>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</si>
  <si>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</si>
  <si>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</si>
  <si>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</si>
  <si>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</si>
  <si>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</si>
  <si>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</si>
  <si>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</si>
  <si>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</si>
  <si>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</si>
  <si>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</si>
  <si>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</si>
  <si>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</si>
  <si>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</si>
  <si>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</si>
  <si>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</si>
  <si>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</si>
  <si>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</si>
  <si>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</si>
  <si>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</si>
  <si>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</si>
  <si>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</si>
  <si>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</si>
  <si>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</si>
  <si>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</si>
  <si>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</si>
  <si>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</si>
  <si>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</si>
  <si>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</si>
  <si>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</si>
  <si>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</si>
  <si>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</si>
  <si>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</si>
  <si>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</si>
  <si>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</si>
  <si>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</si>
  <si>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</si>
  <si>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</si>
  <si>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</si>
  <si>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</si>
  <si>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</si>
  <si>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</si>
  <si>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</si>
  <si>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</si>
  <si>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</si>
  <si>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</si>
  <si>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</si>
  <si>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</si>
  <si>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</si>
  <si>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</si>
  <si>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</si>
  <si>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</si>
  <si>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</si>
  <si>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</si>
  <si>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</si>
  <si>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</si>
  <si>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</si>
  <si>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</si>
  <si>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</si>
  <si>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</si>
  <si>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</si>
  <si>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</si>
  <si>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</si>
  <si>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</si>
  <si>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</si>
  <si>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</si>
  <si>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</si>
  <si>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</si>
  <si>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</si>
  <si>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</si>
  <si>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</si>
  <si>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</si>
  <si>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</si>
  <si>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</si>
  <si>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</si>
  <si>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</si>
  <si>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</si>
  <si>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</si>
  <si>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</si>
  <si>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</si>
  <si>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</si>
  <si>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</si>
  <si>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</si>
  <si>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</si>
  <si>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</si>
  <si>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</si>
  <si>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</si>
  <si>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</si>
  <si>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</si>
  <si>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</si>
  <si>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</si>
  <si>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</si>
  <si>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</si>
  <si>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</si>
  <si>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</si>
  <si>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</si>
  <si>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</si>
  <si>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</si>
  <si>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</si>
  <si>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</si>
  <si>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</si>
  <si>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</si>
  <si>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</si>
  <si>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</si>
  <si>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</si>
  <si>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</si>
  <si>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</si>
  <si>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</si>
  <si>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</si>
  <si>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</si>
  <si>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</si>
  <si>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</si>
  <si>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</si>
  <si>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</si>
  <si>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</si>
  <si>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</si>
  <si>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</si>
  <si>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</si>
  <si>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</si>
  <si>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</si>
  <si>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</si>
  <si>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</si>
  <si>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</si>
  <si>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</si>
  <si>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</si>
  <si>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</si>
  <si>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</si>
  <si>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</si>
  <si>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</si>
  <si>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</si>
  <si>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</si>
  <si>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</si>
  <si>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</si>
  <si>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</si>
  <si>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</si>
  <si>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</si>
  <si>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</si>
  <si>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</si>
  <si>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</si>
  <si>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</si>
  <si>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</si>
  <si>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</si>
  <si>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</si>
  <si>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</si>
  <si>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</si>
  <si>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</si>
  <si>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</si>
  <si>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</si>
  <si>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</si>
  <si>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</si>
  <si>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</si>
  <si>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</si>
  <si>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</si>
  <si>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</si>
  <si>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</si>
  <si>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</si>
  <si>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</si>
  <si>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</si>
  <si>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</si>
  <si>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</si>
  <si>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</si>
  <si>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</si>
  <si>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</si>
  <si>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</si>
  <si>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</si>
  <si>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</si>
  <si>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</si>
  <si>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</si>
  <si>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</si>
  <si>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</si>
  <si>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</si>
  <si>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</si>
  <si>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</si>
  <si>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</si>
  <si>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</si>
  <si>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</si>
  <si>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</si>
  <si>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</si>
  <si>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</si>
  <si>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</si>
  <si>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</si>
  <si>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</si>
  <si>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</si>
  <si>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</si>
  <si>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</si>
  <si>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</si>
  <si>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</si>
  <si>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</si>
  <si>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</si>
  <si>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</si>
  <si>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</si>
  <si>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</si>
  <si>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</si>
  <si>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</si>
  <si>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</si>
  <si>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</si>
  <si>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</si>
  <si>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</si>
  <si>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</si>
  <si>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</si>
  <si>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</si>
  <si>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</si>
  <si>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</si>
  <si>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</si>
  <si>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</si>
  <si>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</si>
  <si>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</si>
  <si>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</si>
  <si>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</si>
  <si>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</si>
  <si>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</si>
  <si>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</si>
  <si>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</si>
  <si>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</si>
  <si>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</si>
  <si>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</si>
  <si>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</si>
  <si>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</si>
  <si>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</si>
  <si>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</si>
  <si>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</si>
  <si>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</si>
  <si>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</si>
  <si>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</si>
  <si>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</si>
  <si>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</si>
  <si>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</si>
  <si>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</si>
  <si>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</si>
  <si>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</si>
  <si>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</si>
  <si>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</si>
  <si>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</si>
  <si>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</si>
  <si>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</si>
  <si>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</si>
  <si>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</si>
  <si>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</si>
  <si>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</si>
  <si>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</si>
  <si>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</si>
  <si>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</si>
  <si>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</si>
  <si>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</si>
  <si>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</si>
  <si>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</si>
  <si>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</si>
  <si>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</si>
  <si>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</si>
  <si>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</si>
  <si>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</si>
  <si>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</si>
  <si>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</si>
  <si>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</si>
  <si>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</si>
  <si>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</si>
  <si>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</si>
  <si>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</si>
  <si>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</si>
  <si>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</si>
  <si>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</si>
  <si>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</si>
  <si>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</si>
  <si>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</si>
  <si>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</si>
  <si>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</si>
  <si>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</si>
  <si>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</si>
  <si>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</si>
  <si>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</si>
  <si>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</si>
  <si>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</si>
  <si>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</si>
  <si>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</si>
  <si>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</si>
  <si>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</si>
  <si>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</si>
  <si>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</si>
  <si>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</si>
  <si>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</si>
  <si>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</si>
  <si>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</si>
  <si>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</si>
  <si>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</si>
  <si>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</si>
  <si>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</si>
  <si>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</si>
  <si>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</si>
  <si>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</si>
  <si>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</si>
  <si>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</si>
  <si>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</si>
  <si>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</si>
  <si>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</si>
  <si>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</si>
  <si>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</si>
  <si>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</si>
  <si>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</si>
  <si>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</si>
  <si>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</si>
  <si>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</si>
  <si>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</si>
  <si>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</si>
  <si>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</si>
  <si>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</si>
  <si>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</si>
  <si>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</si>
  <si>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</si>
  <si>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</si>
  <si>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</si>
  <si>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</si>
  <si>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</si>
  <si>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</si>
  <si>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</si>
  <si>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</si>
  <si>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</si>
  <si>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</si>
  <si>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</si>
  <si>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</si>
  <si>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</si>
  <si>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</si>
  <si>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</si>
  <si>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</si>
  <si>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</si>
  <si>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</si>
  <si>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</si>
  <si>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</si>
  <si>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</si>
  <si>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</si>
  <si>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</si>
  <si>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</si>
  <si>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</si>
  <si>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</si>
  <si>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</si>
  <si>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</si>
  <si>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</si>
  <si>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</si>
  <si>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</si>
  <si>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</si>
  <si>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</si>
  <si>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</si>
  <si>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</si>
  <si>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</si>
  <si>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</si>
  <si>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</si>
  <si>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</si>
  <si>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</si>
  <si>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</si>
  <si>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</si>
  <si>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</si>
  <si>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</si>
  <si>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</si>
  <si>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</si>
  <si>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</si>
  <si>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</si>
  <si>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</si>
  <si>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</si>
  <si>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</si>
  <si>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</si>
  <si>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</si>
  <si>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</si>
  <si>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</si>
  <si>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</si>
  <si>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</si>
  <si>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</si>
  <si>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</si>
  <si>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</si>
  <si>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</si>
  <si>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</si>
  <si>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</si>
  <si>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</si>
  <si>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</si>
  <si>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</si>
  <si>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</si>
  <si>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</si>
  <si>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</si>
  <si>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</si>
  <si>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</si>
  <si>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</si>
  <si>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</si>
  <si>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</si>
  <si>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</si>
  <si>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</si>
  <si>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</si>
  <si>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</si>
  <si>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</si>
  <si>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</si>
  <si>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</si>
  <si>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</si>
  <si>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</si>
  <si>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</si>
  <si>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</si>
  <si>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</si>
  <si>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</si>
  <si>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</si>
  <si>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</si>
  <si>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</si>
  <si>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</si>
  <si>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</si>
  <si>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</si>
  <si>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</si>
  <si>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</si>
  <si>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</si>
  <si>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</si>
  <si>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</si>
  <si>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</si>
  <si>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</si>
  <si>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</si>
  <si>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</si>
  <si>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</si>
  <si>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</si>
  <si>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</si>
  <si>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</si>
  <si>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</si>
  <si>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</si>
  <si>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</si>
  <si>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</si>
  <si>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</si>
  <si>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</si>
  <si>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</si>
  <si>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</si>
  <si>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</si>
  <si>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</si>
  <si>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</si>
  <si>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</si>
  <si>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</si>
  <si>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</si>
  <si>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</si>
  <si>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</si>
  <si>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</si>
  <si>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</si>
  <si>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</si>
  <si>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</si>
  <si>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</si>
  <si>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</si>
  <si>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</si>
  <si>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</si>
  <si>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</si>
  <si>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</si>
  <si>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</si>
  <si>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</si>
  <si>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</si>
  <si>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</si>
  <si>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</si>
  <si>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</si>
  <si>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</si>
  <si>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</si>
  <si>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</si>
  <si>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</si>
  <si>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</si>
  <si>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</si>
  <si>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</si>
  <si>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</si>
  <si>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</si>
  <si>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</si>
  <si>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</si>
  <si>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</si>
  <si>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</si>
  <si>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</si>
  <si>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</si>
  <si>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</si>
  <si>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</si>
  <si>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</si>
  <si>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</si>
  <si>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</si>
  <si>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</si>
  <si>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</si>
  <si>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</si>
  <si>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</si>
  <si>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</si>
  <si>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</si>
  <si>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</si>
  <si>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</si>
  <si>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</si>
  <si>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</si>
  <si>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</si>
  <si>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</si>
  <si>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</si>
  <si>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</si>
  <si>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</si>
  <si>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</si>
  <si>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</si>
  <si>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</si>
  <si>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</si>
  <si>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</si>
  <si>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</si>
  <si>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</si>
  <si>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</si>
  <si>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</si>
  <si>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</si>
  <si>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</si>
  <si>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</si>
  <si>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</si>
  <si>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</si>
  <si>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</si>
  <si>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</si>
  <si>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</si>
  <si>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</si>
  <si>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</si>
  <si>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</si>
  <si>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</si>
  <si>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</si>
  <si>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</si>
  <si>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</si>
  <si>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</si>
  <si>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</si>
  <si>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</si>
  <si>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</si>
  <si>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</si>
  <si>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</si>
  <si>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</si>
  <si>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</si>
  <si>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</si>
  <si>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</si>
  <si>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</si>
  <si>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</si>
  <si>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</si>
  <si>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</si>
  <si>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</si>
  <si>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</si>
  <si>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</si>
  <si>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</si>
  <si>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</si>
  <si>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</si>
  <si>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</si>
  <si>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</si>
  <si>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</si>
  <si>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</si>
  <si>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</si>
  <si>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</si>
  <si>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</si>
  <si>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</si>
  <si>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</si>
  <si>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</si>
  <si>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</si>
  <si>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</si>
  <si>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</si>
  <si>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</si>
  <si>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</si>
  <si>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</si>
  <si>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</si>
  <si>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</si>
  <si>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</si>
  <si>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</si>
  <si>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</si>
  <si>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</si>
  <si>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</si>
  <si>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</si>
  <si>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</si>
  <si>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</si>
  <si>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</si>
  <si>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</si>
  <si>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</si>
  <si>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</si>
  <si>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</si>
  <si>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</si>
  <si>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</si>
  <si>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</si>
  <si>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</si>
  <si>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</si>
  <si>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</si>
  <si>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</si>
  <si>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</si>
  <si>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</si>
  <si>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</si>
  <si>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</si>
  <si>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</si>
  <si>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</si>
  <si>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</si>
  <si>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</si>
  <si>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</si>
  <si>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</si>
  <si>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</si>
  <si>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</si>
  <si>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</si>
  <si>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</si>
  <si>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</si>
  <si>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</si>
  <si>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</si>
  <si>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</si>
  <si>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</si>
  <si>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</si>
  <si>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</si>
  <si>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</si>
  <si>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</si>
  <si>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</si>
  <si>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</si>
  <si>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</si>
  <si>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</si>
  <si>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</si>
  <si>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</si>
  <si>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</si>
  <si>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</si>
  <si>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</si>
  <si>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</si>
  <si>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</si>
  <si>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</si>
  <si>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</si>
  <si>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</si>
  <si>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</si>
  <si>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</si>
  <si>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</si>
  <si>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</si>
  <si>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</si>
  <si>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</si>
  <si>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</si>
  <si>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</si>
  <si>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</si>
  <si>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</si>
  <si>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</si>
  <si>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</si>
  <si>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</si>
  <si>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</si>
  <si>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</si>
  <si>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</si>
  <si>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</si>
  <si>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</si>
  <si>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</si>
  <si>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</si>
  <si>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</si>
  <si>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</si>
  <si>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</si>
  <si>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</si>
  <si>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</si>
  <si>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</si>
  <si>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</si>
  <si>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</si>
  <si>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</si>
  <si>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</si>
  <si>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</si>
  <si>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</si>
  <si>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</si>
  <si>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</si>
  <si>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</si>
  <si>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</si>
  <si>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</si>
  <si>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</si>
  <si>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</si>
  <si>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</si>
  <si>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</si>
  <si>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</si>
  <si>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</si>
  <si>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</si>
  <si>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</si>
  <si>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</si>
  <si>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</si>
  <si>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</si>
  <si>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</si>
  <si>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</si>
  <si>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</si>
  <si>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</si>
  <si>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</si>
  <si>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</si>
  <si>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</si>
  <si>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</si>
  <si>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</si>
  <si>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</si>
  <si>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</si>
  <si>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</si>
  <si>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</si>
  <si>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</si>
  <si>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</si>
  <si>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</si>
  <si>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</si>
  <si>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</si>
  <si>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</si>
  <si>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</si>
  <si>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</si>
  <si>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</si>
  <si>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</si>
  <si>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</si>
  <si>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</si>
  <si>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</si>
  <si>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</si>
  <si>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</si>
  <si>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</si>
  <si>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</si>
  <si>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</si>
  <si>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</si>
  <si>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</si>
  <si>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</si>
  <si>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</si>
  <si>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</si>
  <si>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</si>
  <si>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</si>
  <si>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</si>
  <si>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</si>
  <si>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</si>
  <si>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</si>
  <si>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</si>
  <si>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</si>
  <si>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</si>
  <si>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</si>
  <si>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</si>
  <si>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</si>
  <si>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</si>
  <si>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</si>
  <si>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</si>
  <si>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</si>
  <si>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</si>
  <si>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</si>
  <si>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</si>
  <si>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</si>
  <si>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</si>
  <si>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</si>
  <si>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</si>
  <si>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</si>
  <si>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</si>
  <si>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</si>
  <si>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</si>
  <si>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</si>
  <si>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</si>
  <si>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</si>
  <si>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</si>
  <si>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</si>
  <si>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</si>
  <si>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</si>
  <si>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</si>
  <si>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</si>
  <si>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</si>
  <si>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</si>
  <si>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</si>
  <si>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</si>
  <si>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</si>
  <si>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</si>
  <si>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</si>
  <si>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</si>
  <si>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</si>
  <si>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</si>
  <si>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</si>
  <si>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</si>
  <si>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</si>
  <si>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</si>
  <si>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</si>
  <si>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</si>
  <si>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</si>
  <si>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</si>
  <si>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</si>
  <si>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</si>
  <si>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</si>
  <si>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</si>
  <si>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</si>
  <si>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</si>
  <si>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</si>
  <si>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</si>
  <si>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</si>
  <si>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</si>
  <si>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</si>
  <si>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</si>
  <si>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</si>
  <si>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</si>
  <si>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</si>
  <si>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</si>
  <si>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</si>
  <si>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</si>
  <si>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</si>
  <si>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</si>
  <si>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</si>
  <si>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</si>
  <si>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</si>
  <si>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</si>
  <si>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</si>
  <si>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</si>
  <si>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</si>
  <si>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</si>
  <si>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</si>
  <si>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</si>
  <si>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</si>
  <si>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</si>
  <si>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</si>
  <si>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</si>
  <si>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</si>
  <si>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</si>
  <si>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</si>
  <si>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</si>
  <si>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</si>
  <si>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</si>
  <si>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</si>
  <si>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</si>
  <si>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</si>
  <si>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</si>
  <si>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</si>
  <si>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</si>
  <si>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</si>
  <si>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</si>
  <si>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</si>
  <si>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</si>
  <si>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</si>
  <si>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</si>
  <si>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</si>
  <si>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</si>
  <si>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</si>
  <si>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</si>
  <si>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</si>
  <si>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</si>
  <si>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</si>
  <si>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</si>
  <si>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</si>
  <si>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</si>
  <si>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</si>
  <si>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</si>
  <si>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</si>
  <si>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</si>
  <si>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</si>
  <si>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</si>
  <si>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</si>
  <si>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</si>
  <si>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</si>
  <si>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</si>
  <si>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</si>
  <si>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</si>
  <si>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</si>
  <si>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</si>
  <si>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</si>
  <si>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</si>
  <si>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</si>
  <si>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</si>
  <si>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</si>
  <si>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</si>
  <si>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</si>
  <si>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</si>
  <si>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</si>
  <si>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</si>
  <si>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</si>
  <si>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</si>
  <si>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</si>
  <si>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</si>
  <si>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</si>
  <si>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</si>
  <si>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</si>
  <si>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</si>
  <si>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</si>
  <si>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</si>
  <si>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</si>
  <si>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</si>
  <si>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</si>
  <si>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</si>
  <si>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</si>
  <si>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</si>
  <si>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</si>
  <si>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</si>
  <si>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</si>
  <si>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</si>
  <si>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</si>
  <si>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</si>
  <si>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</si>
  <si>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</si>
  <si>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</si>
  <si>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</si>
  <si>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</si>
  <si>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</si>
  <si>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</si>
  <si>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</si>
  <si>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</si>
  <si>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</si>
  <si>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</si>
  <si>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</si>
  <si>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</si>
  <si>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</si>
  <si>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</si>
  <si>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</si>
  <si>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</si>
  <si>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</si>
  <si>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</si>
  <si>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</si>
  <si>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</si>
  <si>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</si>
  <si>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</si>
  <si>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</si>
  <si>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</si>
  <si>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</si>
  <si>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</si>
  <si>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</si>
  <si>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</si>
  <si>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</si>
  <si>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</si>
  <si>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</si>
  <si>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</si>
  <si>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</si>
  <si>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</si>
  <si>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</si>
  <si>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</si>
  <si>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</si>
  <si>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</si>
  <si>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</si>
  <si>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</si>
  <si>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</si>
  <si>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</si>
  <si>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</si>
  <si>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</si>
  <si>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</si>
  <si>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</si>
  <si>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</si>
  <si>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</si>
  <si>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</si>
  <si>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</si>
  <si>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</si>
  <si>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</si>
  <si>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</si>
  <si>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</si>
  <si>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</si>
  <si>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</si>
  <si>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</si>
  <si>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</si>
  <si>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</si>
  <si>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</si>
  <si>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</si>
  <si>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</si>
  <si>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</si>
  <si>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</si>
  <si>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</si>
  <si>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</si>
  <si>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</si>
  <si>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</si>
  <si>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</si>
  <si>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</si>
  <si>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</si>
  <si>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</si>
  <si>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</si>
  <si>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</si>
  <si>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</si>
  <si>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</si>
  <si>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</si>
  <si>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</si>
  <si>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</si>
  <si>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</si>
  <si>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</si>
  <si>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</si>
  <si>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</si>
  <si>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</si>
  <si>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</si>
  <si>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</si>
  <si>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</si>
  <si>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</si>
  <si>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</si>
  <si>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</si>
  <si>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</si>
  <si>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</si>
  <si>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</si>
  <si>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</si>
  <si>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</si>
  <si>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</si>
  <si>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</si>
  <si>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</si>
  <si>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</si>
  <si>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</si>
  <si>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</si>
  <si>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</si>
  <si>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</si>
  <si>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</si>
  <si>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</si>
  <si>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</si>
  <si>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</si>
  <si>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</si>
  <si>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</si>
  <si>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</si>
  <si>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</si>
  <si>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</si>
  <si>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</si>
  <si>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</si>
  <si>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</si>
  <si>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</si>
  <si>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</si>
  <si>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</si>
  <si>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</si>
  <si>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</si>
  <si>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</si>
  <si>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</si>
  <si>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</si>
  <si>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</si>
  <si>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</si>
  <si>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</si>
  <si>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</si>
  <si>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</si>
  <si>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</si>
  <si>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</si>
  <si>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</si>
  <si>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</si>
  <si>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</si>
  <si>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</si>
  <si>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</si>
  <si>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</si>
  <si>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</si>
  <si>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</si>
  <si>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</si>
  <si>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</si>
  <si>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</si>
  <si>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</si>
  <si>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</si>
  <si>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</si>
  <si>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</si>
  <si>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</si>
  <si>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</si>
  <si>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</si>
  <si>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</si>
  <si>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</si>
  <si>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</si>
  <si>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</si>
  <si>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</si>
  <si>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</si>
  <si>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</si>
  <si>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</si>
  <si>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</si>
  <si>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</si>
  <si>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</si>
  <si>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</si>
  <si>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</si>
  <si>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</si>
  <si>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</si>
  <si>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</si>
  <si>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</si>
  <si>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</si>
  <si>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</si>
  <si>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</si>
  <si>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</si>
  <si>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</si>
  <si>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</si>
  <si>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</si>
  <si>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</si>
  <si>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</si>
  <si>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</si>
  <si>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</si>
  <si>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</si>
  <si>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</si>
  <si>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</si>
  <si>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</si>
  <si>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</si>
  <si>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</si>
  <si>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</si>
  <si>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</si>
  <si>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</si>
  <si>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</si>
  <si>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</si>
  <si>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</si>
  <si>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</si>
  <si>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</si>
  <si>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</si>
  <si>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</si>
  <si>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</si>
  <si>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</si>
  <si>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</si>
  <si>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</si>
  <si>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</si>
  <si>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</si>
  <si>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</si>
  <si>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</si>
  <si>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</si>
  <si>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</si>
  <si>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</si>
  <si>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</si>
  <si>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</si>
  <si>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</si>
  <si>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</si>
  <si>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</si>
  <si>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</si>
  <si>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</si>
  <si>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</si>
  <si>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</si>
  <si>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</si>
  <si>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</si>
  <si>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</si>
  <si>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</si>
  <si>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</si>
  <si>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</si>
  <si>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</si>
  <si>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</si>
  <si>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</si>
  <si>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</si>
  <si>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</si>
  <si>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</si>
  <si>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</si>
  <si>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</si>
  <si>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</si>
  <si>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</si>
  <si>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</si>
  <si>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</si>
  <si>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</si>
  <si>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</si>
  <si>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</si>
  <si>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</si>
  <si>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</si>
  <si>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</si>
  <si>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</si>
  <si>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</si>
  <si>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</si>
  <si>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</si>
  <si>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</si>
  <si>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</si>
  <si>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</si>
  <si>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</si>
  <si>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</si>
  <si>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</si>
  <si>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</si>
  <si>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</si>
  <si>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</si>
  <si>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</si>
  <si>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</si>
  <si>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</si>
  <si>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</si>
  <si>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</si>
  <si>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</si>
  <si>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</si>
  <si>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</si>
  <si>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</si>
  <si>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</si>
  <si>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</si>
  <si>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</si>
  <si>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</si>
  <si>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</si>
  <si>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</si>
  <si>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</si>
  <si>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</si>
  <si>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</si>
  <si>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</si>
  <si>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</si>
  <si>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</si>
  <si>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</si>
  <si>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</si>
  <si>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</si>
  <si>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</si>
  <si>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</si>
  <si>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</si>
  <si>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</si>
  <si>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</si>
  <si>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</si>
  <si>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</si>
  <si>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</si>
  <si>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</si>
  <si>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</si>
  <si>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</si>
  <si>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</si>
  <si>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</si>
  <si>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</si>
  <si>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</si>
  <si>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</si>
  <si>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</si>
  <si>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</si>
  <si>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</si>
  <si>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</si>
  <si>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</si>
  <si>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</si>
  <si>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</si>
  <si>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</si>
  <si>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</si>
  <si>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</si>
  <si>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</si>
  <si>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</si>
  <si>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</si>
  <si>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</si>
  <si>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</si>
  <si>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</si>
  <si>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</si>
  <si>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</si>
  <si>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</si>
  <si>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</si>
  <si>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</si>
  <si>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</si>
  <si>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</si>
  <si>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</si>
  <si>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</si>
  <si>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</si>
  <si>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</si>
  <si>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</si>
  <si>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</si>
  <si>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</si>
  <si>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</si>
  <si>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</si>
  <si>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</si>
  <si>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</si>
  <si>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</si>
  <si>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</si>
  <si>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</si>
  <si>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</si>
  <si>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</si>
  <si>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</si>
  <si>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</si>
  <si>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</si>
  <si>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</si>
  <si>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</si>
  <si>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</si>
  <si>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</si>
  <si>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</si>
  <si>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</si>
  <si>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</si>
  <si>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</si>
  <si>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</si>
  <si>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</si>
  <si>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</si>
  <si>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</si>
  <si>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</si>
  <si>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</si>
  <si>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</si>
  <si>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</si>
  <si>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</si>
  <si>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</si>
  <si>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</si>
  <si>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</si>
  <si>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</si>
  <si>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</si>
  <si>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</si>
  <si>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</si>
  <si>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</si>
  <si>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</si>
  <si>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</si>
  <si>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</si>
  <si>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</si>
  <si>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</si>
  <si>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</si>
  <si>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</si>
  <si>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</si>
  <si>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</si>
  <si>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</si>
  <si>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</si>
  <si>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</si>
  <si>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</si>
  <si>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</si>
  <si>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</si>
  <si>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</si>
  <si>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</si>
  <si>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</si>
  <si>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</si>
  <si>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</si>
  <si>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</si>
  <si>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</si>
  <si>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</si>
  <si>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</si>
  <si>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</si>
  <si>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</si>
  <si>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</si>
  <si>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</si>
  <si>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</si>
  <si>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</si>
  <si>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</si>
  <si>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</si>
  <si>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</si>
  <si>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</si>
  <si>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</si>
  <si>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</si>
  <si>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</si>
  <si>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</si>
  <si>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</si>
  <si>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</si>
  <si>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</si>
  <si>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</si>
  <si>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</si>
  <si>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</si>
  <si>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</si>
  <si>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</si>
  <si>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</si>
  <si>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</si>
  <si>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</si>
  <si>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</si>
  <si>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</si>
  <si>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</si>
  <si>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</si>
  <si>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</si>
  <si>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</si>
  <si>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</si>
  <si>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</si>
  <si>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</si>
  <si>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</si>
  <si>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</si>
  <si>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</si>
  <si>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</si>
  <si>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</si>
  <si>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</si>
  <si>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</si>
  <si>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</si>
  <si>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</si>
  <si>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</si>
  <si>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</si>
  <si>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</si>
  <si>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</si>
  <si>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</si>
  <si>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</si>
  <si>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</si>
  <si>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</si>
  <si>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</si>
  <si>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</si>
  <si>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</si>
  <si>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</si>
  <si>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</si>
  <si>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</si>
  <si>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</si>
  <si>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</si>
  <si>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</si>
  <si>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</si>
  <si>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</si>
  <si>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</si>
  <si>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</si>
  <si>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</si>
  <si>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</si>
  <si>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</si>
  <si>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</si>
  <si>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</si>
  <si>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</si>
  <si>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</si>
  <si>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</si>
  <si>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</si>
  <si>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</si>
  <si>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</si>
  <si>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</si>
  <si>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</si>
  <si>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</si>
  <si>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</si>
  <si>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</si>
  <si>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</si>
  <si>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</si>
  <si>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</si>
  <si>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</si>
  <si>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</si>
  <si>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</si>
  <si>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</si>
  <si>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</si>
  <si>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</si>
  <si>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</si>
  <si>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</si>
  <si>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</si>
  <si>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</si>
  <si>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</si>
  <si>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</si>
  <si>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</si>
  <si>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</si>
  <si>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</si>
  <si>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</si>
  <si>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</si>
  <si>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</si>
  <si>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</si>
  <si>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</si>
  <si>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</si>
  <si>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</si>
  <si>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</si>
  <si>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</si>
  <si>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</si>
  <si>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</si>
  <si>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</si>
  <si>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</si>
  <si>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</si>
  <si>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</si>
  <si>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</si>
  <si>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</si>
  <si>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</si>
  <si>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</si>
  <si>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</si>
  <si>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</si>
  <si>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</si>
  <si>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</si>
  <si>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</si>
  <si>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</si>
  <si>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</si>
  <si>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</si>
  <si>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</si>
  <si>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</si>
  <si>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</si>
  <si>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</si>
  <si>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</si>
  <si>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</si>
  <si>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</si>
  <si>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</si>
  <si>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</si>
  <si>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</si>
  <si>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</si>
  <si>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</si>
  <si>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</si>
  <si>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</si>
  <si>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</si>
  <si>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</si>
  <si>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</si>
  <si>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</si>
  <si>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</si>
  <si>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</si>
  <si>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</si>
  <si>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</si>
  <si>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</si>
  <si>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</si>
  <si>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</si>
  <si>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</si>
  <si>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</si>
  <si>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</si>
  <si>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</si>
  <si>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</si>
  <si>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</si>
  <si>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</si>
  <si>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</si>
  <si>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</si>
  <si>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</si>
  <si>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</si>
  <si>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</si>
  <si>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</si>
  <si>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</si>
  <si>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</si>
  <si>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</si>
  <si>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</si>
  <si>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</si>
  <si>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</si>
  <si>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</si>
  <si>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</si>
  <si>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</si>
  <si>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</si>
  <si>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</si>
  <si>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</si>
  <si>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</si>
  <si>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</si>
  <si>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</si>
  <si>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</si>
  <si>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</si>
  <si>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</si>
  <si>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</si>
  <si>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</si>
  <si>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</si>
  <si>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</si>
  <si>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</si>
  <si>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</si>
  <si>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</si>
  <si>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</si>
  <si>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</si>
  <si>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</si>
  <si>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</si>
  <si>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</si>
  <si>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</si>
  <si>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</si>
  <si>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</si>
  <si>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</si>
  <si>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</si>
  <si>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</si>
  <si>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</si>
  <si>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</si>
  <si>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</si>
  <si>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</si>
  <si>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</si>
  <si>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</si>
  <si>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</si>
  <si>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</si>
  <si>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</si>
  <si>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</si>
  <si>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</si>
  <si>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</si>
  <si>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</si>
  <si>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</si>
  <si>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</si>
  <si>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</si>
  <si>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</si>
  <si>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</si>
  <si>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</si>
  <si>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</si>
  <si>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</si>
  <si>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</si>
  <si>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</si>
  <si>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</si>
  <si>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</si>
  <si>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</si>
  <si>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</si>
  <si>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</si>
  <si>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</si>
  <si>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</si>
  <si>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</si>
  <si>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</si>
  <si>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</si>
  <si>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</si>
  <si>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</si>
  <si>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</si>
  <si>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</si>
  <si>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</si>
  <si>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</si>
  <si>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</si>
  <si>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</si>
  <si>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</si>
  <si>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</si>
  <si>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</si>
  <si>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</si>
  <si>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</si>
  <si>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</si>
  <si>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</si>
  <si>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</si>
  <si>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</si>
  <si>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</si>
  <si>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</si>
  <si>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</si>
  <si>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</si>
  <si>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</si>
  <si>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</si>
  <si>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</si>
  <si>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</si>
  <si>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</si>
  <si>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</si>
  <si>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</si>
  <si>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</si>
  <si>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</si>
  <si>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</si>
  <si>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</si>
  <si>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</si>
  <si>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</si>
  <si>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</si>
  <si>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</si>
  <si>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</si>
  <si>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</si>
  <si>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</si>
  <si>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</si>
  <si>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</si>
  <si>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</si>
  <si>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</si>
  <si>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</si>
  <si>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</si>
  <si>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</si>
  <si>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</si>
  <si>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</si>
  <si>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</si>
  <si>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</si>
  <si>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</si>
  <si>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</si>
  <si>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</si>
  <si>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</si>
  <si>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</si>
  <si>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</si>
  <si>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</si>
  <si>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</si>
  <si>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</si>
  <si>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</si>
  <si>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</si>
  <si>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</si>
  <si>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</si>
  <si>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</si>
  <si>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</si>
  <si>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</si>
  <si>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</si>
  <si>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</si>
  <si>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</si>
  <si>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</si>
  <si>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</si>
  <si>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</si>
  <si>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</si>
  <si>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</si>
  <si>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</si>
  <si>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</si>
  <si>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</si>
  <si>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</si>
  <si>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</si>
  <si>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</si>
  <si>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</si>
  <si>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</si>
  <si>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</si>
  <si>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</si>
  <si>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</si>
  <si>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</si>
  <si>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</si>
  <si>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</si>
  <si>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</si>
  <si>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</si>
  <si>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</si>
  <si>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</si>
  <si>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</si>
  <si>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</si>
  <si>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</si>
  <si>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</si>
  <si>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</si>
  <si>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</si>
  <si>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</si>
  <si>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</si>
  <si>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</si>
  <si>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</si>
  <si>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</si>
  <si>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</si>
  <si>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</si>
  <si>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</si>
  <si>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</si>
  <si>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</si>
  <si>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</si>
  <si>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</si>
  <si>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</si>
  <si>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</si>
  <si>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</si>
  <si>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</si>
  <si>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</si>
  <si>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</si>
  <si>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</si>
  <si>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</si>
  <si>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</si>
  <si>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</si>
  <si>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</si>
  <si>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</si>
  <si>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</si>
  <si>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</si>
  <si>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</si>
  <si>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</si>
  <si>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</si>
  <si>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</si>
  <si>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</si>
  <si>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</si>
  <si>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</si>
  <si>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</si>
  <si>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</si>
  <si>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</si>
  <si>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</si>
  <si>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</si>
  <si>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</si>
  <si>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</si>
  <si>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</si>
  <si>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</si>
  <si>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</si>
  <si>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</si>
  <si>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</si>
  <si>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</si>
  <si>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</si>
  <si>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</si>
  <si>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</si>
  <si>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</si>
  <si>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</si>
  <si>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</si>
  <si>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</si>
  <si>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</si>
  <si>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</si>
  <si>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</si>
  <si>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</si>
  <si>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</si>
  <si>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</si>
  <si>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</si>
  <si>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</si>
  <si>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</si>
  <si>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</si>
  <si>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</si>
  <si>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</si>
  <si>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</si>
  <si>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</si>
  <si>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</si>
  <si>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</si>
  <si>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</si>
  <si>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</si>
  <si>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</si>
  <si>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</si>
  <si>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</si>
  <si>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</si>
  <si>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</si>
  <si>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</si>
  <si>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</si>
  <si>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</si>
  <si>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</si>
  <si>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</si>
  <si>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</si>
  <si>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</si>
  <si>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</si>
  <si>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</si>
  <si>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</si>
  <si>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</si>
  <si>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</si>
  <si>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</si>
  <si>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</si>
  <si>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</si>
  <si>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</si>
  <si>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</si>
  <si>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</si>
  <si>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</si>
  <si>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</si>
  <si>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</si>
  <si>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</si>
  <si>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</si>
  <si>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</si>
  <si>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</si>
  <si>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</si>
  <si>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</si>
  <si>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</si>
  <si>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</si>
  <si>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</si>
  <si>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</si>
  <si>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</si>
  <si>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</si>
  <si>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</si>
  <si>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</si>
  <si>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</si>
  <si>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</si>
  <si>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</si>
  <si>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</si>
  <si>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</si>
  <si>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</si>
  <si>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</si>
  <si>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</si>
  <si>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</si>
  <si>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</si>
  <si>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</si>
  <si>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</si>
  <si>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</si>
  <si>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</si>
  <si>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</si>
  <si>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</si>
  <si>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</si>
  <si>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</si>
  <si>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</si>
  <si>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</si>
  <si>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</si>
  <si>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</si>
  <si>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</si>
  <si>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</si>
  <si>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</si>
  <si>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</si>
  <si>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</si>
  <si>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</si>
  <si>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</si>
  <si>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</si>
  <si>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</si>
  <si>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</si>
  <si>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</si>
  <si>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</si>
  <si>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</si>
  <si>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</si>
  <si>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</si>
  <si>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</si>
  <si>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</si>
  <si>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</si>
  <si>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</si>
  <si>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</si>
  <si>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</si>
  <si>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</si>
  <si>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</si>
  <si>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</si>
  <si>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</si>
  <si>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</si>
  <si>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</si>
  <si>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</si>
  <si>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</si>
  <si>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</si>
  <si>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</si>
  <si>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</si>
  <si>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</si>
  <si>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</si>
  <si>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</si>
  <si>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</si>
  <si>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</si>
  <si>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</si>
  <si>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</si>
  <si>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</si>
  <si>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</si>
  <si>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</si>
  <si>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</si>
  <si>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</si>
  <si>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</si>
  <si>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</si>
  <si>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</si>
  <si>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</si>
  <si>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</si>
  <si>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</si>
  <si>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</si>
  <si>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</si>
  <si>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</si>
  <si>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</si>
  <si>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</si>
  <si>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</si>
  <si>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</si>
  <si>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</si>
  <si>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</si>
  <si>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</si>
  <si>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</si>
  <si>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</si>
  <si>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</si>
  <si>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</si>
  <si>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</si>
  <si>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</si>
  <si>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</si>
  <si>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</si>
  <si>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</si>
  <si>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</si>
  <si>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</si>
  <si>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</si>
  <si>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</si>
  <si>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</si>
  <si>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</si>
  <si>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</si>
  <si>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</si>
  <si>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</si>
  <si>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</si>
  <si>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</si>
  <si>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</si>
  <si>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</si>
  <si>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</si>
  <si>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</si>
  <si>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</si>
  <si>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</si>
  <si>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</si>
  <si>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</si>
  <si>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</si>
  <si>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</si>
  <si>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</si>
  <si>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</si>
  <si>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</si>
  <si>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</si>
  <si>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</si>
  <si>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</si>
  <si>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</si>
  <si>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</si>
  <si>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</si>
  <si>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</si>
  <si>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</si>
  <si>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</si>
  <si>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</si>
  <si>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</si>
  <si>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</si>
  <si>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</si>
  <si>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</si>
  <si>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</si>
  <si>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</si>
  <si>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</si>
  <si>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</si>
  <si>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</si>
  <si>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</si>
  <si>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</si>
  <si>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</si>
  <si>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</si>
  <si>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</si>
  <si>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</si>
  <si>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</si>
  <si>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</si>
  <si>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</si>
  <si>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</si>
  <si>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</si>
  <si>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</si>
  <si>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</si>
  <si>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</si>
  <si>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</si>
  <si>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</si>
  <si>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</si>
  <si>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</si>
  <si>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</si>
  <si>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</si>
  <si>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</si>
  <si>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</si>
  <si>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</si>
  <si>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</si>
  <si>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</si>
  <si>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</si>
  <si>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</si>
  <si>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</si>
  <si>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</si>
  <si>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</si>
  <si>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</si>
  <si>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</si>
  <si>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</si>
  <si>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</si>
  <si>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</si>
  <si>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</si>
  <si>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</si>
  <si>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</si>
  <si>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</si>
  <si>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</si>
  <si>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</si>
  <si>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</si>
  <si>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</si>
  <si>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</si>
  <si>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</si>
  <si>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</si>
  <si>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</si>
  <si>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</si>
  <si>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</si>
  <si>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</si>
  <si>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</si>
  <si>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</si>
  <si>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</si>
  <si>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</si>
  <si>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</si>
  <si>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</si>
  <si>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</si>
  <si>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</si>
  <si>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</si>
  <si>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</si>
  <si>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</si>
  <si>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</si>
  <si>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</si>
  <si>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</si>
  <si>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</si>
  <si>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</si>
  <si>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</si>
  <si>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</si>
  <si>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</si>
  <si>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</si>
  <si>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</si>
  <si>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</si>
  <si>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</si>
  <si>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</si>
  <si>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</si>
  <si>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</si>
  <si>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</si>
  <si>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</si>
  <si>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</si>
  <si>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</si>
  <si>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</si>
  <si>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</si>
  <si>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</si>
  <si>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</si>
  <si>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</si>
  <si>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</si>
  <si>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</si>
  <si>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</si>
  <si>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</si>
  <si>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</si>
  <si>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</si>
  <si>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</si>
  <si>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</si>
  <si>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</si>
  <si>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</si>
  <si>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</si>
  <si>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</si>
  <si>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</si>
  <si>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</si>
  <si>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</si>
  <si>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</si>
  <si>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</si>
  <si>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</si>
  <si>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</si>
  <si>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</si>
  <si>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</si>
  <si>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</si>
  <si>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</si>
  <si>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</si>
  <si>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</si>
  <si>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</si>
  <si>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</si>
  <si>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</si>
  <si>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</si>
  <si>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</si>
  <si>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</si>
  <si>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</si>
  <si>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</si>
  <si>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</si>
  <si>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</si>
  <si>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</si>
  <si>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</si>
  <si>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</si>
  <si>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</si>
  <si>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</si>
  <si>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</si>
  <si>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</si>
  <si>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</si>
  <si>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</si>
  <si>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</si>
  <si>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</si>
  <si>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</si>
  <si>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</si>
  <si>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</si>
  <si>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</si>
  <si>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</si>
  <si>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</si>
  <si>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</si>
  <si>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</si>
  <si>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</si>
  <si>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</si>
  <si>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</si>
  <si>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</si>
  <si>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</si>
  <si>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</si>
  <si>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</si>
  <si>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</si>
  <si>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</si>
  <si>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</si>
  <si>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</si>
  <si>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</si>
  <si>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</si>
  <si>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</si>
  <si>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</si>
  <si>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</si>
  <si>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</si>
  <si>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</si>
  <si>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</si>
  <si>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</si>
  <si>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</si>
  <si>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</si>
  <si>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</si>
  <si>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</si>
  <si>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</si>
  <si>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</si>
  <si>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</si>
  <si>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</si>
  <si>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</si>
  <si>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</si>
  <si>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</si>
  <si>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</si>
  <si>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</si>
  <si>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</si>
  <si>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</si>
  <si>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</si>
  <si>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</si>
  <si>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</si>
  <si>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</si>
  <si>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</si>
  <si>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</si>
  <si>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</si>
  <si>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</si>
  <si>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</si>
  <si>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</si>
  <si>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</si>
  <si>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</si>
  <si>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</si>
  <si>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</si>
  <si>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</si>
  <si>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</si>
  <si>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</si>
  <si>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</si>
  <si>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</si>
  <si>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</si>
  <si>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</si>
  <si>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</si>
  <si>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</si>
  <si>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</si>
  <si>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</si>
  <si>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</si>
  <si>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</si>
  <si>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</si>
  <si>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</si>
  <si>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</si>
  <si>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</si>
  <si>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</si>
  <si>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</si>
  <si>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</si>
  <si>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</si>
  <si>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</si>
  <si>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</si>
  <si>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</si>
  <si>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</si>
  <si>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</si>
  <si>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</si>
  <si>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</si>
  <si>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</si>
  <si>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</si>
  <si>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</si>
  <si>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</si>
  <si>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</si>
  <si>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</si>
  <si>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</si>
  <si>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</si>
  <si>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</si>
  <si>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</si>
  <si>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</si>
  <si>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</si>
  <si>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</si>
  <si>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</si>
  <si>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</si>
  <si>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</si>
  <si>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</si>
  <si>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</si>
  <si>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</si>
  <si>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</si>
  <si>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</si>
  <si>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</si>
  <si>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</si>
  <si>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</si>
  <si>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</si>
  <si>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</si>
  <si>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</si>
  <si>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</si>
  <si>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</si>
  <si>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</si>
  <si>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</si>
  <si>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</si>
  <si>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</si>
  <si>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</si>
  <si>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</si>
  <si>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</si>
  <si>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</si>
  <si>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</si>
  <si>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</si>
  <si>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</si>
  <si>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</si>
  <si>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</si>
  <si>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</si>
  <si>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</si>
  <si>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</si>
  <si>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</si>
  <si>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</si>
  <si>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</si>
  <si>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</si>
  <si>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</si>
  <si>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</si>
  <si>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</si>
  <si>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</si>
  <si>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</si>
  <si>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</si>
  <si>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</si>
  <si>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</si>
  <si>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</si>
  <si>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</si>
  <si>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</si>
  <si>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</si>
  <si>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</si>
  <si>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</si>
  <si>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</si>
  <si>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</si>
  <si>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</si>
  <si>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</si>
  <si>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</si>
  <si>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</si>
  <si>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</si>
  <si>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</si>
  <si>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</si>
  <si>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</si>
  <si>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</si>
  <si>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</si>
  <si>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</si>
  <si>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</si>
  <si>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</si>
  <si>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</si>
  <si>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</si>
  <si>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</si>
  <si>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</si>
  <si>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</si>
  <si>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</si>
  <si>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</si>
  <si>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</si>
  <si>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</si>
  <si>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</si>
  <si>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</si>
  <si>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</si>
  <si>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</si>
  <si>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</si>
  <si>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</si>
  <si>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</si>
  <si>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</si>
  <si>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</si>
  <si>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</si>
  <si>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</si>
  <si>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</si>
  <si>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</si>
  <si>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</si>
  <si>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</si>
  <si>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</si>
  <si>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</si>
  <si>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</si>
  <si>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</si>
  <si>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</si>
  <si>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</si>
  <si>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</si>
  <si>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</si>
  <si>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</si>
  <si>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</si>
  <si>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</si>
  <si>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</si>
  <si>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</si>
  <si>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</si>
  <si>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</si>
  <si>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</si>
  <si>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</si>
  <si>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</si>
  <si>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</si>
  <si>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</si>
  <si>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</si>
  <si>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</si>
  <si>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</si>
  <si>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</si>
  <si>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</si>
  <si>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</si>
  <si>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</si>
  <si>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</si>
  <si>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</si>
  <si>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</si>
  <si>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</si>
  <si>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</si>
  <si>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</si>
  <si>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</si>
  <si>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</si>
  <si>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</si>
  <si>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</si>
  <si>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</si>
  <si>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</si>
  <si>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</si>
  <si>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</si>
  <si>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</si>
  <si>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</si>
  <si>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</si>
  <si>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</si>
  <si>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</si>
  <si>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</si>
  <si>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</si>
  <si>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</si>
  <si>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</si>
  <si>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</si>
  <si>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</si>
  <si>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</si>
  <si>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</si>
  <si>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</si>
  <si>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</si>
  <si>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</si>
  <si>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</si>
  <si>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</si>
  <si>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</si>
  <si>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</si>
  <si>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</si>
  <si>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</si>
  <si>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</si>
  <si>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</si>
  <si>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</si>
  <si>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</si>
  <si>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</si>
  <si>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</si>
  <si>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</si>
  <si>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</si>
  <si>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</si>
  <si>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</si>
  <si>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</si>
  <si>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</si>
  <si>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</si>
  <si>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</si>
  <si>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</si>
  <si>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</si>
  <si>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</si>
  <si>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</si>
  <si>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</si>
  <si>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</si>
  <si>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</si>
  <si>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</si>
  <si>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</si>
  <si>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</si>
  <si>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</si>
  <si>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</si>
  <si>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</si>
  <si>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</si>
  <si>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</si>
  <si>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</si>
  <si>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</si>
  <si>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</si>
  <si>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</si>
  <si>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</si>
  <si>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</si>
  <si>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</si>
  <si>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</si>
  <si>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</si>
  <si>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</si>
  <si>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</si>
  <si>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</si>
  <si>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</si>
  <si>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</si>
  <si>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</si>
  <si>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</si>
  <si>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</si>
  <si>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</si>
  <si>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</si>
  <si>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</si>
  <si>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</si>
  <si>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</si>
  <si>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</si>
  <si>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</si>
  <si>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</si>
  <si>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</si>
  <si>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</si>
  <si>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</si>
  <si>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</si>
  <si>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</si>
  <si>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</si>
  <si>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</si>
  <si>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</si>
  <si>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</si>
  <si>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</si>
  <si>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</si>
  <si>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</si>
  <si>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</si>
  <si>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</si>
  <si>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</si>
  <si>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</si>
  <si>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</si>
  <si>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</si>
  <si>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</si>
  <si>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</si>
  <si>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</si>
  <si>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</si>
  <si>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</si>
  <si>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</si>
  <si>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</si>
  <si>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</si>
  <si>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</si>
  <si>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</si>
  <si>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</si>
  <si>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</si>
  <si>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</si>
  <si>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</si>
  <si>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</si>
  <si>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</si>
  <si>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</si>
  <si>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</si>
  <si>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</si>
  <si>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</si>
  <si>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</si>
  <si>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</si>
  <si>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</si>
  <si>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</si>
  <si>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</si>
  <si>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</si>
  <si>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</si>
  <si>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</si>
  <si>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</si>
  <si>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</si>
  <si>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</si>
  <si>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</si>
  <si>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</si>
  <si>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</si>
  <si>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</si>
  <si>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</si>
  <si>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</si>
  <si>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</si>
  <si>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</si>
  <si>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</si>
  <si>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</si>
  <si>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</si>
  <si>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</si>
  <si>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</si>
  <si>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</si>
  <si>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</si>
  <si>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</si>
  <si>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</si>
  <si>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</si>
  <si>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</si>
  <si>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</si>
  <si>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</si>
  <si>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</si>
  <si>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</si>
  <si>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</si>
  <si>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</si>
  <si>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</si>
  <si>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</si>
  <si>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</si>
  <si>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</si>
  <si>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</si>
  <si>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</si>
  <si>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</si>
  <si>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</si>
  <si>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</si>
  <si>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</si>
  <si>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</si>
  <si>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</si>
  <si>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</si>
  <si>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</si>
  <si>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</si>
  <si>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</si>
  <si>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</si>
  <si>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</si>
  <si>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</si>
  <si>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</si>
  <si>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</si>
  <si>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</si>
  <si>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</si>
  <si>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</si>
  <si>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</si>
  <si>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</si>
  <si>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</si>
  <si>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</si>
  <si>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</si>
  <si>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</si>
  <si>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</si>
  <si>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</si>
  <si>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</si>
  <si>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</si>
  <si>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</si>
  <si>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</si>
  <si>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</si>
  <si>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</si>
  <si>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</si>
  <si>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</si>
  <si>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</si>
  <si>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</si>
  <si>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</si>
  <si>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</si>
  <si>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</si>
  <si>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</si>
  <si>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</si>
  <si>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</si>
  <si>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</si>
  <si>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</si>
  <si>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</si>
  <si>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</si>
  <si>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</si>
  <si>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</si>
  <si>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</si>
  <si>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</si>
  <si>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</si>
  <si>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</si>
  <si>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</si>
  <si>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</si>
  <si>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</si>
  <si>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</si>
  <si>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</si>
  <si>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</si>
  <si>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</si>
  <si>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</si>
  <si>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</si>
  <si>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</si>
  <si>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</si>
  <si>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</si>
  <si>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</si>
  <si>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</si>
  <si>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</si>
  <si>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</si>
  <si>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</si>
  <si>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</si>
  <si>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</si>
  <si>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</si>
  <si>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</si>
  <si>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</si>
  <si>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</si>
  <si>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</si>
  <si>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</si>
  <si>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</si>
  <si>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</si>
  <si>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</si>
  <si>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</si>
  <si>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</si>
  <si>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</si>
  <si>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</si>
  <si>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</si>
  <si>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</si>
  <si>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</si>
  <si>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</si>
  <si>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</si>
  <si>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</si>
  <si>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</si>
  <si>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</si>
  <si>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</si>
  <si>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</si>
  <si>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</si>
  <si>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</si>
  <si>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</si>
  <si>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</si>
  <si>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</si>
  <si>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</si>
  <si>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</si>
  <si>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</si>
  <si>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</si>
  <si>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</si>
  <si>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</si>
  <si>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</si>
  <si>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</si>
  <si>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</si>
  <si>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</si>
  <si>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</si>
  <si>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</si>
  <si>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</si>
  <si>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</si>
  <si>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</si>
  <si>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</si>
  <si>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</si>
  <si>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</si>
  <si>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</si>
  <si>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</si>
  <si>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</si>
  <si>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</si>
  <si>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</si>
  <si>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</si>
  <si>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</si>
  <si>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</si>
  <si>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</si>
  <si>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</si>
  <si>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</si>
  <si>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</si>
  <si>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</si>
  <si>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</si>
  <si>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</si>
  <si>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</si>
  <si>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</si>
  <si>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</si>
  <si>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</si>
  <si>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</si>
  <si>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</si>
  <si>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</si>
  <si>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</si>
  <si>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</si>
  <si>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</si>
  <si>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</si>
  <si>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</si>
  <si>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</si>
  <si>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</si>
  <si>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</si>
  <si>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</si>
  <si>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</si>
  <si>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</si>
  <si>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</si>
  <si>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</si>
  <si>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</si>
  <si>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</si>
  <si>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</si>
  <si>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</si>
  <si>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</si>
  <si>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</si>
  <si>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</si>
  <si>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</si>
  <si>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</si>
  <si>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</si>
  <si>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</si>
  <si>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</si>
  <si>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</si>
  <si>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</si>
  <si>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</si>
  <si>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</si>
  <si>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</si>
  <si>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</si>
  <si>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</si>
  <si>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</si>
  <si>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</si>
  <si>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</si>
  <si>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</si>
  <si>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</si>
  <si>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</si>
  <si>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</si>
  <si>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</si>
  <si>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</si>
  <si>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</si>
  <si>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</si>
  <si>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</si>
  <si>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</si>
  <si>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</si>
  <si>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</si>
  <si>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</si>
  <si>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</si>
  <si>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</si>
  <si>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</si>
  <si>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</si>
  <si>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</si>
  <si>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</si>
  <si>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</si>
  <si>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</si>
  <si>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</si>
  <si>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</si>
  <si>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</si>
  <si>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</si>
  <si>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</si>
  <si>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</si>
  <si>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</si>
  <si>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</si>
  <si>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</si>
  <si>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</si>
  <si>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</si>
  <si>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</si>
  <si>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</si>
  <si>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</si>
  <si>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</si>
  <si>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</si>
  <si>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</si>
  <si>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</si>
  <si>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</si>
  <si>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</si>
  <si>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</si>
  <si>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</si>
  <si>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</si>
  <si>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</si>
  <si>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</si>
  <si>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</si>
  <si>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</si>
  <si>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</si>
  <si>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</si>
  <si>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</si>
  <si>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</si>
  <si>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</si>
  <si>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</si>
  <si>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</si>
  <si>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</si>
  <si>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</si>
  <si>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</si>
  <si>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</si>
  <si>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</si>
  <si>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</si>
  <si>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</si>
  <si>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</si>
  <si>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</si>
  <si>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</si>
  <si>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</si>
  <si>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</si>
  <si>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</si>
  <si>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</si>
  <si>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</si>
  <si>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</si>
  <si>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</si>
  <si>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</si>
  <si>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</si>
  <si>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</si>
  <si>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</si>
  <si>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</si>
  <si>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</si>
  <si>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</si>
  <si>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</si>
  <si>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</si>
  <si>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</si>
  <si>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</si>
  <si>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</si>
  <si>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</si>
  <si>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</si>
  <si>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</si>
  <si>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</si>
  <si>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</si>
  <si>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</si>
  <si>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</si>
  <si>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</si>
  <si>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</si>
  <si>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</si>
  <si>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</si>
  <si>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</si>
  <si>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</si>
  <si>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</si>
  <si>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</si>
  <si>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</si>
  <si>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</si>
  <si>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</si>
  <si>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</si>
  <si>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</si>
  <si>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</si>
  <si>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</si>
  <si>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</si>
  <si>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</si>
  <si>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</si>
  <si>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</si>
  <si>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</si>
  <si>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</si>
  <si>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</si>
  <si>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</si>
  <si>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</si>
  <si>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</si>
  <si>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</si>
  <si>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</si>
  <si>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</si>
  <si>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</si>
  <si>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</si>
  <si>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</si>
  <si>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</si>
  <si>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</si>
  <si>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</si>
  <si>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</si>
  <si>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</si>
  <si>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</si>
  <si>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</si>
  <si>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</si>
  <si>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</si>
  <si>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</si>
  <si>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</si>
  <si>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</si>
  <si>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</si>
  <si>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</si>
  <si>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</si>
  <si>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</si>
  <si>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</si>
  <si>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</si>
  <si>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</si>
  <si>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</si>
  <si>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</si>
  <si>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</si>
  <si>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</si>
  <si>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</si>
  <si>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</si>
  <si>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</si>
  <si>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</si>
  <si>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</si>
  <si>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</si>
  <si>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</si>
  <si>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</si>
  <si>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</si>
  <si>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</si>
  <si>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</si>
  <si>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</si>
  <si>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</si>
  <si>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</si>
  <si>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</si>
  <si>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</si>
  <si>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</si>
  <si>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</si>
  <si>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</si>
  <si>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</si>
  <si>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</si>
  <si>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</si>
  <si>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</si>
  <si>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</si>
  <si>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</si>
  <si>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</si>
  <si>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</si>
  <si>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</si>
  <si>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</si>
  <si>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</si>
  <si>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</si>
  <si>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</si>
  <si>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</si>
  <si>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</si>
  <si>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</si>
  <si>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</si>
  <si>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</si>
  <si>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</si>
  <si>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</si>
  <si>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</si>
  <si>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</si>
  <si>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</si>
  <si>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</si>
  <si>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</si>
  <si>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</si>
  <si>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</si>
  <si>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</si>
  <si>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</si>
  <si>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</si>
  <si>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</si>
  <si>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</si>
  <si>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</si>
  <si>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</si>
  <si>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</si>
  <si>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</si>
  <si>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</si>
  <si>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</si>
  <si>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</si>
  <si>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</si>
  <si>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</si>
  <si>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</si>
  <si>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</si>
  <si>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</si>
  <si>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</si>
  <si>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</si>
  <si>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</si>
  <si>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</si>
  <si>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</si>
  <si>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</si>
  <si>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</si>
  <si>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</si>
  <si>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</si>
  <si>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</si>
  <si>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</si>
  <si>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</si>
  <si>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</si>
  <si>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</si>
  <si>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</si>
  <si>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</si>
  <si>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</si>
  <si>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</si>
  <si>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</si>
  <si>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</si>
  <si>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</si>
  <si>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</si>
  <si>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</si>
  <si>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</si>
  <si>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</si>
  <si>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</si>
  <si>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</si>
  <si>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</si>
  <si>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</si>
  <si>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</si>
  <si>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</si>
  <si>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</si>
  <si>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</si>
  <si>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</si>
  <si>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</si>
  <si>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</si>
  <si>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</si>
  <si>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</si>
  <si>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</si>
  <si>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</si>
  <si>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</si>
  <si>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</si>
  <si>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</si>
  <si>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</si>
  <si>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</si>
  <si>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</si>
  <si>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</si>
  <si>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</si>
  <si>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</si>
  <si>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</si>
  <si>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</si>
  <si>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</si>
  <si>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</si>
  <si>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</si>
  <si>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</si>
  <si>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</si>
  <si>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</si>
  <si>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</si>
  <si>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</si>
  <si>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</si>
  <si>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</si>
  <si>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</si>
  <si>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</si>
  <si>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</si>
  <si>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</si>
  <si>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</si>
  <si>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</si>
  <si>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</si>
  <si>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</si>
  <si>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</si>
  <si>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</si>
  <si>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</si>
  <si>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</si>
  <si>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</si>
  <si>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</si>
  <si>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</si>
  <si>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</si>
  <si>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</si>
  <si>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</si>
  <si>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</si>
  <si>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</si>
  <si>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</si>
  <si>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</si>
  <si>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</si>
  <si>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</si>
  <si>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</si>
  <si>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</si>
  <si>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</si>
  <si>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</si>
  <si>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</si>
  <si>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</si>
  <si>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</si>
  <si>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</si>
  <si>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</si>
  <si>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</si>
  <si>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</si>
  <si>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</si>
  <si>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</si>
  <si>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</si>
  <si>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</si>
  <si>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</si>
  <si>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</si>
  <si>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</si>
  <si>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</si>
  <si>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</si>
  <si>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</si>
  <si>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</si>
  <si>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</si>
  <si>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</si>
  <si>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</si>
  <si>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</si>
  <si>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</si>
  <si>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</si>
  <si>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</si>
  <si>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</si>
  <si>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</si>
  <si>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</si>
  <si>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</si>
  <si>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</si>
  <si>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</si>
  <si>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</si>
  <si>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</si>
  <si>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</si>
  <si>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</si>
  <si>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</si>
  <si>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</si>
  <si>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</si>
  <si>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</si>
  <si>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</si>
  <si>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</si>
  <si>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</si>
  <si>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</si>
  <si>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</si>
  <si>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</si>
  <si>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</si>
  <si>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</si>
  <si>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</si>
  <si>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</si>
  <si>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</si>
  <si>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</si>
  <si>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</si>
  <si>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</si>
  <si>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</si>
  <si>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</si>
  <si>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</si>
  <si>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</si>
  <si>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</si>
  <si>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</si>
  <si>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</si>
  <si>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</si>
  <si>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</si>
  <si>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</si>
  <si>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</si>
  <si>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</si>
  <si>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</si>
  <si>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</si>
  <si>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</si>
  <si>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</si>
  <si>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</si>
  <si>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</si>
  <si>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</si>
  <si>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</si>
  <si>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</si>
  <si>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</si>
  <si>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</si>
  <si>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</si>
  <si>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</si>
  <si>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</si>
  <si>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</si>
  <si>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</si>
  <si>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</si>
  <si>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</si>
  <si>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</si>
  <si>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</si>
  <si>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</si>
  <si>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</si>
  <si>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</si>
  <si>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</si>
  <si>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</si>
  <si>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</si>
  <si>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</si>
  <si>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</si>
  <si>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</si>
  <si>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</si>
  <si>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</si>
  <si>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</si>
  <si>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</si>
  <si>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</si>
  <si>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</si>
  <si>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</si>
  <si>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</si>
  <si>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</si>
  <si>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</si>
  <si>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</si>
  <si>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</si>
  <si>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</si>
  <si>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</si>
  <si>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</si>
  <si>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</si>
  <si>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</si>
  <si>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</si>
  <si>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</si>
  <si>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</si>
  <si>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</si>
  <si>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</si>
  <si>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</si>
  <si>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</si>
  <si>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</si>
  <si>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</si>
  <si>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</si>
  <si>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</si>
  <si>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</si>
  <si>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</si>
  <si>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</si>
  <si>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</si>
  <si>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</si>
  <si>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</si>
  <si>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</si>
  <si>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</si>
  <si>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</si>
  <si>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</si>
  <si>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</si>
  <si>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</si>
  <si>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</si>
  <si>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</si>
  <si>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</si>
  <si>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</si>
  <si>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</si>
  <si>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</si>
  <si>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</si>
  <si>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</si>
  <si>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</si>
  <si>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</si>
  <si>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</si>
  <si>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</si>
  <si>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</si>
  <si>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</si>
  <si>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</si>
  <si>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</si>
  <si>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</si>
  <si>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</si>
  <si>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</si>
  <si>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</si>
  <si>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</si>
  <si>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</si>
  <si>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</si>
  <si>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</si>
  <si>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</si>
  <si>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</si>
  <si>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</si>
  <si>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</si>
  <si>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</si>
  <si>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</si>
  <si>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</si>
  <si>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</si>
  <si>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</si>
  <si>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</si>
  <si>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</si>
  <si>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</si>
  <si>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</si>
  <si>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</si>
  <si>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</si>
  <si>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</si>
  <si>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</si>
  <si>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</si>
  <si>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</si>
  <si>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</si>
  <si>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</si>
  <si>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</si>
  <si>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</si>
  <si>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</si>
  <si>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</si>
  <si>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</si>
  <si>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</si>
  <si>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</si>
  <si>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</si>
  <si>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</si>
  <si>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</si>
  <si>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</si>
  <si>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</si>
  <si>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</si>
  <si>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</si>
  <si>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</si>
  <si>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</si>
  <si>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</si>
  <si>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</si>
  <si>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</si>
  <si>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</si>
  <si>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</si>
  <si>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</si>
  <si>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</si>
  <si>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</si>
  <si>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</si>
  <si>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</si>
  <si>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</si>
  <si>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</si>
  <si>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</si>
  <si>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</si>
  <si>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</si>
  <si>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</si>
  <si>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</si>
  <si>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</si>
  <si>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</si>
  <si>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</si>
  <si>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</si>
  <si>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</si>
  <si>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</si>
  <si>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</si>
  <si>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</si>
  <si>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</si>
  <si>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</si>
  <si>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</si>
  <si>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</si>
  <si>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</si>
  <si>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</si>
  <si>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</si>
  <si>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</si>
  <si>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</si>
  <si>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</si>
  <si>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</si>
  <si>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</si>
  <si>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</si>
  <si>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</si>
  <si>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</si>
  <si>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</si>
  <si>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</si>
  <si>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</si>
  <si>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</si>
  <si>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</si>
  <si>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</si>
  <si>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</si>
  <si>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</si>
  <si>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</si>
  <si>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</si>
  <si>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</si>
  <si>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</si>
  <si>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</si>
  <si>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</si>
  <si>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</si>
  <si>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</si>
  <si>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</si>
  <si>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</si>
  <si>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</si>
  <si>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</si>
  <si>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</si>
  <si>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</si>
  <si>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</si>
  <si>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</si>
  <si>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</si>
  <si>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</si>
  <si>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</si>
  <si>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</si>
  <si>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</si>
  <si>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</si>
  <si>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</si>
  <si>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</si>
  <si>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</si>
  <si>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</si>
  <si>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</si>
  <si>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</si>
  <si>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</si>
  <si>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</si>
  <si>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</si>
  <si>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</si>
  <si>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</si>
  <si>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</si>
  <si>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</si>
  <si>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</si>
  <si>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</si>
  <si>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</si>
  <si>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</si>
  <si>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</si>
  <si>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</si>
  <si>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</si>
  <si>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</si>
  <si>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</si>
  <si>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</si>
  <si>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</si>
  <si>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</si>
  <si>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</si>
  <si>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</si>
  <si>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</si>
  <si>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</si>
  <si>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</si>
  <si>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</si>
  <si>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</si>
  <si>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</si>
  <si>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</si>
  <si>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</si>
  <si>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</si>
  <si>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</si>
  <si>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</si>
  <si>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</si>
  <si>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</si>
  <si>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</si>
  <si>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</si>
  <si>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</si>
  <si>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</si>
  <si>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</si>
  <si>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</si>
  <si>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</si>
  <si>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</si>
  <si>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</si>
  <si>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</si>
  <si>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</si>
  <si>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</si>
  <si>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</si>
  <si>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</si>
  <si>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</si>
  <si>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</si>
  <si>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</si>
  <si>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</si>
  <si>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</si>
  <si>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</si>
  <si>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</si>
  <si>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</si>
  <si>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</si>
  <si>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</si>
  <si>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</si>
  <si>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</si>
  <si>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</si>
  <si>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</si>
  <si>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</si>
  <si>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</si>
  <si>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</si>
  <si>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</si>
  <si>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</si>
  <si>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</si>
  <si>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</si>
  <si>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</si>
  <si>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</si>
  <si>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</si>
  <si>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</si>
  <si>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</si>
  <si>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</si>
  <si>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</si>
  <si>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</si>
  <si>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</si>
  <si>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</si>
  <si>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</si>
  <si>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</si>
  <si>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</si>
  <si>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</si>
  <si>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</si>
  <si>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</si>
  <si>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</si>
  <si>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</si>
  <si>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</si>
  <si>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</si>
  <si>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</si>
  <si>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</si>
  <si>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</si>
  <si>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</si>
  <si>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</si>
  <si>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</si>
  <si>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</si>
  <si>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</si>
  <si>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</si>
  <si>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</si>
  <si>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</si>
  <si>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</si>
  <si>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</si>
  <si>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</si>
  <si>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</si>
  <si>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</si>
  <si>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</si>
  <si>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</si>
  <si>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</si>
  <si>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</si>
  <si>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</si>
  <si>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</si>
  <si>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</si>
  <si>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</si>
  <si>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</si>
  <si>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</si>
  <si>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</si>
  <si>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</si>
  <si>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</si>
  <si>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</si>
  <si>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</si>
  <si>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</si>
  <si>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</si>
  <si>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</si>
  <si>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</si>
  <si>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</si>
  <si>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</si>
  <si>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</si>
  <si>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</si>
  <si>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</si>
  <si>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</si>
  <si>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</si>
  <si>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</si>
  <si>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</si>
  <si>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</si>
  <si>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</si>
  <si>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</si>
  <si>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</si>
  <si>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</si>
  <si>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</si>
  <si>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</si>
  <si>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</si>
  <si>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</si>
  <si>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</si>
  <si>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</si>
  <si>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</si>
  <si>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</si>
  <si>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</si>
  <si>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</si>
  <si>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</si>
  <si>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</si>
  <si>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</si>
  <si>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</si>
  <si>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</si>
  <si>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</si>
  <si>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</si>
  <si>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</si>
  <si>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</si>
  <si>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</si>
  <si>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</si>
  <si>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</si>
  <si>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</si>
  <si>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</si>
  <si>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</si>
  <si>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</si>
  <si>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</si>
  <si>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</si>
  <si>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</si>
  <si>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</si>
  <si>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</si>
  <si>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</si>
  <si>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</si>
  <si>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</si>
  <si>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</si>
  <si>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</si>
  <si>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</si>
  <si>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</si>
  <si>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</si>
  <si>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</si>
  <si>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</si>
  <si>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</si>
  <si>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</si>
  <si>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</si>
  <si>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</si>
  <si>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</si>
  <si>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</si>
  <si>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</si>
  <si>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</si>
  <si>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</si>
  <si>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</si>
  <si>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</si>
  <si>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</si>
  <si>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</si>
  <si>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</si>
  <si>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</si>
  <si>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</si>
  <si>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</si>
  <si>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</si>
  <si>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</si>
  <si>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</si>
  <si>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</si>
  <si>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</si>
  <si>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</si>
  <si>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</si>
  <si>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</si>
  <si>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</si>
  <si>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</si>
  <si>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</si>
  <si>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</si>
  <si>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</si>
  <si>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</si>
  <si>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</si>
  <si>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</si>
  <si>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</si>
  <si>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</si>
  <si>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</si>
  <si>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</si>
  <si>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</si>
  <si>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</si>
  <si>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</si>
  <si>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</si>
  <si>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</si>
  <si>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</si>
  <si>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</si>
  <si>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</si>
  <si>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</si>
  <si>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</si>
  <si>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</si>
  <si>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</si>
  <si>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</si>
  <si>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</si>
  <si>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</si>
  <si>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</si>
  <si>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</si>
  <si>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</si>
  <si>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</si>
  <si>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</si>
  <si>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</si>
  <si>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</si>
  <si>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</si>
  <si>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</si>
  <si>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</si>
  <si>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</si>
  <si>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</si>
  <si>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</si>
  <si>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</si>
  <si>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</si>
  <si>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</si>
  <si>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</si>
  <si>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</si>
  <si>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</si>
  <si>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</si>
  <si>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</si>
  <si>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</si>
  <si>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</si>
  <si>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</si>
  <si>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</si>
  <si>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</si>
  <si>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</si>
  <si>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</si>
  <si>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</si>
  <si>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</si>
  <si>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</si>
  <si>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</si>
  <si>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</si>
  <si>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</si>
  <si>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</si>
  <si>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</si>
  <si>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</si>
  <si>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</si>
  <si>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</si>
  <si>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</si>
  <si>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</si>
  <si>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</si>
  <si>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</si>
  <si>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</si>
  <si>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</si>
  <si>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</si>
  <si>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</si>
  <si>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</si>
  <si>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</si>
  <si>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</si>
  <si>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</si>
  <si>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</si>
  <si>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</si>
  <si>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</si>
  <si>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</si>
  <si>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</si>
  <si>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</si>
  <si>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</si>
  <si>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</si>
  <si>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</si>
  <si>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</si>
  <si>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</si>
  <si>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</si>
  <si>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</si>
  <si>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</si>
  <si>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</si>
  <si>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</si>
  <si>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</si>
  <si>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</si>
  <si>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</si>
  <si>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</si>
  <si>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</si>
  <si>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</si>
  <si>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</si>
  <si>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</si>
  <si>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</si>
  <si>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</si>
  <si>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</si>
  <si>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</si>
  <si>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</si>
  <si>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</si>
  <si>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</si>
  <si>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</si>
  <si>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</si>
  <si>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</si>
  <si>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</si>
  <si>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</si>
  <si>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</si>
  <si>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</si>
  <si>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</si>
  <si>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</si>
  <si>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</si>
  <si>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</si>
  <si>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</si>
  <si>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</si>
  <si>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</si>
  <si>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</si>
  <si>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</si>
  <si>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</si>
  <si>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</si>
  <si>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</si>
  <si>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</si>
  <si>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</si>
  <si>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</si>
  <si>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</si>
  <si>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</si>
  <si>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</si>
  <si>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</si>
  <si>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</si>
  <si>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</si>
  <si>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</si>
  <si>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</si>
  <si>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</si>
  <si>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</si>
  <si>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</si>
  <si>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</si>
  <si>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</si>
  <si>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</si>
  <si>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</si>
  <si>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</si>
  <si>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</si>
  <si>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</si>
  <si>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</si>
  <si>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</si>
  <si>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</si>
  <si>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</si>
  <si>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</si>
  <si>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</si>
  <si>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</si>
  <si>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</si>
  <si>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</si>
  <si>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</si>
  <si>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</si>
  <si>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</si>
  <si>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</si>
  <si>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</si>
  <si>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</si>
  <si>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</si>
  <si>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</si>
  <si>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</si>
  <si>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</si>
  <si>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</si>
  <si>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</si>
  <si>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</si>
  <si>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</si>
  <si>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</si>
  <si>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</si>
  <si>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</si>
  <si>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</si>
  <si>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</si>
  <si>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</si>
  <si>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</si>
  <si>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</si>
  <si>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</si>
  <si>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</si>
  <si>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</si>
  <si>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</si>
  <si>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</si>
  <si>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</si>
  <si>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</si>
  <si>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</si>
  <si>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</si>
  <si>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</si>
  <si>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</si>
  <si>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</si>
  <si>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</si>
  <si>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</si>
  <si>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</si>
  <si>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</si>
  <si>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</si>
  <si>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</si>
  <si>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</si>
  <si>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</si>
  <si>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</si>
  <si>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</si>
  <si>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</si>
  <si>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</si>
  <si>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</si>
  <si>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</si>
  <si>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</si>
  <si>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</si>
  <si>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</si>
  <si>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</si>
  <si>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</si>
  <si>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</si>
  <si>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</si>
  <si>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</si>
  <si>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</si>
  <si>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</si>
  <si>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</si>
  <si>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</si>
  <si>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</si>
  <si>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</si>
  <si>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</si>
  <si>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</si>
  <si>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</si>
  <si>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</si>
  <si>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</si>
  <si>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</si>
  <si>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</si>
  <si>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</si>
  <si>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</si>
  <si>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</si>
  <si>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</si>
  <si>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</si>
  <si>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</si>
  <si>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</si>
  <si>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</si>
  <si>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</si>
  <si>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</si>
  <si>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</si>
  <si>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</si>
  <si>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</si>
  <si>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</si>
  <si>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</si>
  <si>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</si>
  <si>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</si>
  <si>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</si>
  <si>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</si>
  <si>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</si>
  <si>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</si>
  <si>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</si>
  <si>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</si>
  <si>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</si>
  <si>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</si>
  <si>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</si>
  <si>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</si>
  <si>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</si>
  <si>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</si>
  <si>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</si>
  <si>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</si>
  <si>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</si>
  <si>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</si>
  <si>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</si>
  <si>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</si>
  <si>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</si>
  <si>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</si>
  <si>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</si>
  <si>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</si>
  <si>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</si>
  <si>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</si>
  <si>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</si>
  <si>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</si>
  <si>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</si>
  <si>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</si>
  <si>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</si>
  <si>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</si>
  <si>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</si>
  <si>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</si>
  <si>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</si>
  <si>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</si>
  <si>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</si>
  <si>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</si>
  <si>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</si>
  <si>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</si>
  <si>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</si>
  <si>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</si>
  <si>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</si>
  <si>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</si>
  <si>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</si>
  <si>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</si>
  <si>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</si>
  <si>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</si>
  <si>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</si>
  <si>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</si>
  <si>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</si>
  <si>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</si>
  <si>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</si>
  <si>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</si>
  <si>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</si>
  <si>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</si>
  <si>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</si>
  <si>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</si>
  <si>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</si>
  <si>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</si>
  <si>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</si>
  <si>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</si>
  <si>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</si>
  <si>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</si>
  <si>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</si>
  <si>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</si>
  <si>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</si>
  <si>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</si>
  <si>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</si>
  <si>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</si>
  <si>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</si>
  <si>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</si>
  <si>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</si>
  <si>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</si>
  <si>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</si>
  <si>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</si>
  <si>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</si>
  <si>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</si>
  <si>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</si>
  <si>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</si>
  <si>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</si>
  <si>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</si>
  <si>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</si>
  <si>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</si>
  <si>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</si>
  <si>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</si>
  <si>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</si>
  <si>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</si>
  <si>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</si>
  <si>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</si>
  <si>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</si>
  <si>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</si>
  <si>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</si>
  <si>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</si>
  <si>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</si>
  <si>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</si>
  <si>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</si>
  <si>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</si>
  <si>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</si>
  <si>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</si>
  <si>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</si>
  <si>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</si>
  <si>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</si>
  <si>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</si>
  <si>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</si>
  <si>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</si>
  <si>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</si>
  <si>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</si>
  <si>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</si>
  <si>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</si>
  <si>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</si>
  <si>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</si>
  <si>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</si>
  <si>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</si>
  <si>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</si>
  <si>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</si>
  <si>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</si>
  <si>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</si>
  <si>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</si>
  <si>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</si>
  <si>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</si>
  <si>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</si>
  <si>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</si>
  <si>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</si>
  <si>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</si>
  <si>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</si>
  <si>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</si>
  <si>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</si>
  <si>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</si>
  <si>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</si>
  <si>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</si>
  <si>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</si>
  <si>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</si>
  <si>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</si>
  <si>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</si>
  <si>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</si>
  <si>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</si>
  <si>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</si>
  <si>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</si>
  <si>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</si>
  <si>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</si>
  <si>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</si>
  <si>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</si>
  <si>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</si>
  <si>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</si>
  <si>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</si>
  <si>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</si>
  <si>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</si>
  <si>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</si>
  <si>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</si>
  <si>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</si>
  <si>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</si>
  <si>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</si>
  <si>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</si>
  <si>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</si>
  <si>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</si>
  <si>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</si>
  <si>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</si>
  <si>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</si>
  <si>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</si>
  <si>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</si>
  <si>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</si>
  <si>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</si>
  <si>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</si>
  <si>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</si>
  <si>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</si>
  <si>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</si>
  <si>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</si>
  <si>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</si>
  <si>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</si>
  <si>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</si>
  <si>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</si>
  <si>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</si>
  <si>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</si>
  <si>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</si>
  <si>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</si>
  <si>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</si>
  <si>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</si>
  <si>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</si>
  <si>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</si>
  <si>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</si>
  <si>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</si>
  <si>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</si>
  <si>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</si>
  <si>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</si>
  <si>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</si>
  <si>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</si>
  <si>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</si>
  <si>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</si>
  <si>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</si>
  <si>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</si>
  <si>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</si>
  <si>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</si>
  <si>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</si>
  <si>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</si>
  <si>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</si>
  <si>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</si>
  <si>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</si>
  <si>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</si>
  <si>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</si>
  <si>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</si>
  <si>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</si>
  <si>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</si>
  <si>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</si>
  <si>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</si>
  <si>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</si>
  <si>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</si>
  <si>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</si>
  <si>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</si>
  <si>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</si>
  <si>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</si>
  <si>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</si>
  <si>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</si>
  <si>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</si>
  <si>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</si>
  <si>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</si>
  <si>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</si>
  <si>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</si>
  <si>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</si>
  <si>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</si>
  <si>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</si>
  <si>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</si>
  <si>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</si>
  <si>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</si>
  <si>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</si>
  <si>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</si>
  <si>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</si>
  <si>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</si>
  <si>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</si>
  <si>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</si>
  <si>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</si>
  <si>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</si>
  <si>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</si>
  <si>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</si>
  <si>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</si>
  <si>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</si>
  <si>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</si>
  <si>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</si>
  <si>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</si>
  <si>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</si>
  <si>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</si>
  <si>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</si>
  <si>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</si>
  <si>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</si>
  <si>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</si>
  <si>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</si>
  <si>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</si>
  <si>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</si>
  <si>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</si>
  <si>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</si>
  <si>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</si>
  <si>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</si>
  <si>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</si>
  <si>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</si>
  <si>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</si>
  <si>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</si>
  <si>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</si>
  <si>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</si>
  <si>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</si>
  <si>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</si>
  <si>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</si>
  <si>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</si>
  <si>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</si>
  <si>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</si>
  <si>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</si>
  <si>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</si>
  <si>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</si>
  <si>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</si>
  <si>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</si>
  <si>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</si>
  <si>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</si>
  <si>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</si>
  <si>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</si>
  <si>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</si>
  <si>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</si>
  <si>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</si>
  <si>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</si>
  <si>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</si>
  <si>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</si>
  <si>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</si>
  <si>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</si>
  <si>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</si>
  <si>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</si>
  <si>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</si>
  <si>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</si>
  <si>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</si>
  <si>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</si>
  <si>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</si>
  <si>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</si>
  <si>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</si>
  <si>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</si>
  <si>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</si>
  <si>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</si>
  <si>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</si>
  <si>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</si>
  <si>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</si>
  <si>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</si>
  <si>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</si>
  <si>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</si>
  <si>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</si>
  <si>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</si>
  <si>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</si>
  <si>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</si>
  <si>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</si>
  <si>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</si>
  <si>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</si>
  <si>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</si>
  <si>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</si>
  <si>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</si>
  <si>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</si>
  <si>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</si>
  <si>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</si>
  <si>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</si>
  <si>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</si>
  <si>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</si>
  <si>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</si>
  <si>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</si>
  <si>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</si>
  <si>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</si>
  <si>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</si>
  <si>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</si>
  <si>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</si>
  <si>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</si>
  <si>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</si>
  <si>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</si>
  <si>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</si>
  <si>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</si>
  <si>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</si>
  <si>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</si>
  <si>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</si>
  <si>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</si>
  <si>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</si>
  <si>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</si>
  <si>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</si>
  <si>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</si>
  <si>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</si>
  <si>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</si>
  <si>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</si>
  <si>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</si>
  <si>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</si>
  <si>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</si>
  <si>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</si>
  <si>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</si>
  <si>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</si>
  <si>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</si>
  <si>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</si>
  <si>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</si>
  <si>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</si>
  <si>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</si>
  <si>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</si>
  <si>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</si>
  <si>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</si>
  <si>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</si>
  <si>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</si>
  <si>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</si>
  <si>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</si>
  <si>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</si>
  <si>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</si>
  <si>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</si>
  <si>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</si>
  <si>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</si>
  <si>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</si>
  <si>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</si>
  <si>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</si>
  <si>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</si>
  <si>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</si>
  <si>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</si>
  <si>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</si>
  <si>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</si>
  <si>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</si>
  <si>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</si>
  <si>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</si>
  <si>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</si>
  <si>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</si>
  <si>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</si>
  <si>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</si>
  <si>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</si>
  <si>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</si>
  <si>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</si>
  <si>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</si>
  <si>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</si>
  <si>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</si>
  <si>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</si>
  <si>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</si>
  <si>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</si>
  <si>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</si>
  <si>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</si>
  <si>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</si>
  <si>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</si>
  <si>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</si>
  <si>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</si>
  <si>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</si>
  <si>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</si>
  <si>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</si>
  <si>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</si>
  <si>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</si>
  <si>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</si>
  <si>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</si>
  <si>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</si>
  <si>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</si>
  <si>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</si>
  <si>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</si>
  <si>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</si>
  <si>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</si>
  <si>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</si>
  <si>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</si>
  <si>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</si>
  <si>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</si>
  <si>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</si>
  <si>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</si>
  <si>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</si>
  <si>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</si>
  <si>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</si>
  <si>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</si>
  <si>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</si>
  <si>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</si>
  <si>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</si>
  <si>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</si>
  <si>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</si>
  <si>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</si>
  <si>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</si>
  <si>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</si>
  <si>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</si>
  <si>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</si>
  <si>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</si>
  <si>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</si>
  <si>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</si>
  <si>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</si>
  <si>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</si>
  <si>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</si>
  <si>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</si>
  <si>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</si>
  <si>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</si>
  <si>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</si>
  <si>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</si>
  <si>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</si>
  <si>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</si>
  <si>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</si>
  <si>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</si>
  <si>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</si>
  <si>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</si>
  <si>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</si>
  <si>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</si>
  <si>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</si>
  <si>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</si>
  <si>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</si>
  <si>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</si>
  <si>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</si>
  <si>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</si>
  <si>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</si>
  <si>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</si>
  <si>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</si>
  <si>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</si>
  <si>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</si>
  <si>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</si>
  <si>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</si>
  <si>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</si>
  <si>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</si>
  <si>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</si>
  <si>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</si>
  <si>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</si>
  <si>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</si>
  <si>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</si>
  <si>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</si>
  <si>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</si>
  <si>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</si>
  <si>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</si>
  <si>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</si>
  <si>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</si>
  <si>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</si>
  <si>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</si>
  <si>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</si>
  <si>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</si>
  <si>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</si>
  <si>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</si>
  <si>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</si>
  <si>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</si>
  <si>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</si>
  <si>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</si>
  <si>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</si>
  <si>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</si>
  <si>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</si>
  <si>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</si>
  <si>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</si>
  <si>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</si>
  <si>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</si>
  <si>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</si>
  <si>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</si>
  <si>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</si>
  <si>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</si>
  <si>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</si>
  <si>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</si>
  <si>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</si>
  <si>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</si>
  <si>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</si>
  <si>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</si>
  <si>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</si>
  <si>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</si>
  <si>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</si>
  <si>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</si>
  <si>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</si>
  <si>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</si>
  <si>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</si>
  <si>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</si>
  <si>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</si>
  <si>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</si>
  <si>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</si>
  <si>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</si>
  <si>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</si>
  <si>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</si>
  <si>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</si>
  <si>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</si>
  <si>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</si>
  <si>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</si>
  <si>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</si>
  <si>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</si>
  <si>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</si>
  <si>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</si>
  <si>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</si>
  <si>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</si>
  <si>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</si>
  <si>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</si>
  <si>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</si>
  <si>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</si>
  <si>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</si>
  <si>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</si>
  <si>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</si>
  <si>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</si>
  <si>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</si>
  <si>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</si>
  <si>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</si>
  <si>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</si>
  <si>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</si>
  <si>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</si>
  <si>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</si>
  <si>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</si>
  <si>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</si>
  <si>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</si>
  <si>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</si>
  <si>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</si>
  <si>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</si>
  <si>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</si>
  <si>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</si>
  <si>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</si>
  <si>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</si>
  <si>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</si>
  <si>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</si>
  <si>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</si>
  <si>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</si>
  <si>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</si>
  <si>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</si>
  <si>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</si>
  <si>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</si>
  <si>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</si>
  <si>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</si>
  <si>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</si>
  <si>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</si>
  <si>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</si>
  <si>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</si>
  <si>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</si>
  <si>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</si>
  <si>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</si>
  <si>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</si>
  <si>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</si>
  <si>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</si>
  <si>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</si>
  <si>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</si>
  <si>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</si>
  <si>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</si>
  <si>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</si>
  <si>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</si>
  <si>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</si>
  <si>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</si>
  <si>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</si>
  <si>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</si>
  <si>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</si>
  <si>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</si>
  <si>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</si>
  <si>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</si>
  <si>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</si>
  <si>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</si>
  <si>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</si>
  <si>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</si>
  <si>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</si>
  <si>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</si>
  <si>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</si>
  <si>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</si>
  <si>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</si>
  <si>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</si>
  <si>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</si>
  <si>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</si>
  <si>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</si>
  <si>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</si>
  <si>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</si>
  <si>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</si>
  <si>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</si>
  <si>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</si>
  <si>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</si>
  <si>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</si>
  <si>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</si>
  <si>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</si>
  <si>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</si>
  <si>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</si>
  <si>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</si>
  <si>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</si>
  <si>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</si>
  <si>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</si>
  <si>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</si>
  <si>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</si>
  <si>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</si>
  <si>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</si>
  <si>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</si>
  <si>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</si>
  <si>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</si>
  <si>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</si>
  <si>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</si>
  <si>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</si>
  <si>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</si>
  <si>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</si>
  <si>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</si>
  <si>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</si>
  <si>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</si>
  <si>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</si>
  <si>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</si>
  <si>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</si>
  <si>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</si>
  <si>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</si>
  <si>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</si>
  <si>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</si>
  <si>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</si>
  <si>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</si>
  <si>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</si>
  <si>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</si>
  <si>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</si>
  <si>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</si>
  <si>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</si>
  <si>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</si>
  <si>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</si>
  <si>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</si>
  <si>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</si>
  <si>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</si>
  <si>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</si>
  <si>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</si>
  <si>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</si>
  <si>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</si>
  <si>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</si>
  <si>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</si>
  <si>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</si>
  <si>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</si>
  <si>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</si>
  <si>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</si>
  <si>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</si>
  <si>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</si>
  <si>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</si>
  <si>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</si>
  <si>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</si>
  <si>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</si>
  <si>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</si>
  <si>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</si>
  <si>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</si>
  <si>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</si>
  <si>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</si>
  <si>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</si>
  <si>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</si>
  <si>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</si>
  <si>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</si>
  <si>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</si>
  <si>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</si>
  <si>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</si>
  <si>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</si>
  <si>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</si>
  <si>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</si>
  <si>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</si>
  <si>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</si>
  <si>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</si>
  <si>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</si>
  <si>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</si>
  <si>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</si>
  <si>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</si>
  <si>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</si>
  <si>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</si>
  <si>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</si>
  <si>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</si>
  <si>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</si>
  <si>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</si>
  <si>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</si>
  <si>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</si>
  <si>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</si>
  <si>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</si>
  <si>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</si>
  <si>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</si>
  <si>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</si>
  <si>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</si>
  <si>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</si>
  <si>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</si>
  <si>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</si>
  <si>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</si>
  <si>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</si>
  <si>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</si>
  <si>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</si>
  <si>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</si>
  <si>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</si>
  <si>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</si>
  <si>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</si>
  <si>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</si>
  <si>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</si>
  <si>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</si>
  <si>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</si>
  <si>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</si>
  <si>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</si>
  <si>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</si>
  <si>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</si>
  <si>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</si>
  <si>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</si>
  <si>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</si>
  <si>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</si>
  <si>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</si>
  <si>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</si>
  <si>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</si>
  <si>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</si>
  <si>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</si>
  <si>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</si>
  <si>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</si>
  <si>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</si>
  <si>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</si>
  <si>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</si>
  <si>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</si>
  <si>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</si>
  <si>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</si>
  <si>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</si>
  <si>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</si>
  <si>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</si>
  <si>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</si>
  <si>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</si>
  <si>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</si>
  <si>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</si>
  <si>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</si>
  <si>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</si>
  <si>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</si>
  <si>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</si>
  <si>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</si>
  <si>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</si>
  <si>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</si>
  <si>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</si>
  <si>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</si>
  <si>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</si>
  <si>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</si>
  <si>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</si>
  <si>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</si>
  <si>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</si>
  <si>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</si>
  <si>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</si>
  <si>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</si>
  <si>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</si>
  <si>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</si>
  <si>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</si>
  <si>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</si>
  <si>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</si>
  <si>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</si>
  <si>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</si>
  <si>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</si>
  <si>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</si>
  <si>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</si>
  <si>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</si>
  <si>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</si>
  <si>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</si>
  <si>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</si>
  <si>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</si>
  <si>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</si>
  <si>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</si>
  <si>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</si>
  <si>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</si>
  <si>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</si>
  <si>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</si>
  <si>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</si>
  <si>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</si>
  <si>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</si>
  <si>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</si>
  <si>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</si>
  <si>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</si>
  <si>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</si>
  <si>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</si>
  <si>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</si>
  <si>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</si>
  <si>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</si>
  <si>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</si>
  <si>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</si>
  <si>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</si>
  <si>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</si>
  <si>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</si>
  <si>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</si>
  <si>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</si>
  <si>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</si>
  <si>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</si>
  <si>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</si>
  <si>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</si>
  <si>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</si>
  <si>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</si>
  <si>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</si>
  <si>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</si>
  <si>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</si>
  <si>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</si>
  <si>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</si>
  <si>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</si>
  <si>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</si>
  <si>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</si>
  <si>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</si>
  <si>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</si>
  <si>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</si>
  <si>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</si>
  <si>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</si>
  <si>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</si>
  <si>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</si>
  <si>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</si>
  <si>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</si>
  <si>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</si>
  <si>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</si>
  <si>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</si>
  <si>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</si>
  <si>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</si>
  <si>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</si>
  <si>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</si>
  <si>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</si>
  <si>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</si>
  <si>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</si>
  <si>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</si>
  <si>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</si>
  <si>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</si>
  <si>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</si>
  <si>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</si>
  <si>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</si>
  <si>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</si>
  <si>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</si>
  <si>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</si>
  <si>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</si>
  <si>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</si>
  <si>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</si>
  <si>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</si>
  <si>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</si>
  <si>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</si>
  <si>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</si>
  <si>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</si>
  <si>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</si>
  <si>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</si>
  <si>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</si>
  <si>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</si>
  <si>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</si>
  <si>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</si>
  <si>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</si>
  <si>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</si>
  <si>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</si>
  <si>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</si>
  <si>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</si>
  <si>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</si>
  <si>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</si>
  <si>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</si>
  <si>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</si>
  <si>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</si>
  <si>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</si>
  <si>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</si>
  <si>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</si>
  <si>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</si>
  <si>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</si>
  <si>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</si>
  <si>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</si>
  <si>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</si>
  <si>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</si>
  <si>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</si>
  <si>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</si>
  <si>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</si>
  <si>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</si>
  <si>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</si>
  <si>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</si>
  <si>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</si>
  <si>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</si>
  <si>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</si>
  <si>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</si>
  <si>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</si>
  <si>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</si>
  <si>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</si>
  <si>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</si>
  <si>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</si>
  <si>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</si>
  <si>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</si>
  <si>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</si>
  <si>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</si>
  <si>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</si>
  <si>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</si>
  <si>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</si>
  <si>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</si>
  <si>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</si>
  <si>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</si>
  <si>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</si>
  <si>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</si>
  <si>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</si>
  <si>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</si>
  <si>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</si>
  <si>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</si>
  <si>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</si>
  <si>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</si>
  <si>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</si>
  <si>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</si>
  <si>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</si>
  <si>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</si>
  <si>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</si>
  <si>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</si>
  <si>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</si>
  <si>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</si>
  <si>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</si>
  <si>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</si>
  <si>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</si>
  <si>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</si>
  <si>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</si>
  <si>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</si>
  <si>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</si>
  <si>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</si>
  <si>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</si>
  <si>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</si>
  <si>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</si>
  <si>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</si>
  <si>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</si>
  <si>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</si>
  <si>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</si>
  <si>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</si>
  <si>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</si>
  <si>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</si>
  <si>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</si>
  <si>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</si>
  <si>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</si>
  <si>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</si>
  <si>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</si>
  <si>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</si>
  <si>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</si>
  <si>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</si>
  <si>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</si>
  <si>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</si>
  <si>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</si>
  <si>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</si>
  <si>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</si>
  <si>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</si>
  <si>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</si>
  <si>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</si>
  <si>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</si>
  <si>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</si>
  <si>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</si>
  <si>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</si>
  <si>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</si>
  <si>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</si>
  <si>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</si>
  <si>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</si>
  <si>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</si>
  <si>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</si>
  <si>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</si>
  <si>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</si>
  <si>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</si>
  <si>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</si>
  <si>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</si>
  <si>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</si>
  <si>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</si>
  <si>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</si>
  <si>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</si>
  <si>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</si>
  <si>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</si>
  <si>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</si>
  <si>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</si>
  <si>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</si>
  <si>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</si>
  <si>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</si>
  <si>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</si>
  <si>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</si>
  <si>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</si>
  <si>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</si>
  <si>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</si>
  <si>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</si>
  <si>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</si>
  <si>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</si>
  <si>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</si>
  <si>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</si>
  <si>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</si>
  <si>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</si>
  <si>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</si>
  <si>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</si>
  <si>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</si>
  <si>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</si>
  <si>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</si>
  <si>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</si>
  <si>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</si>
  <si>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</si>
  <si>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</si>
  <si>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</si>
  <si>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</si>
  <si>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</si>
  <si>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</si>
  <si>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</si>
  <si>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</si>
  <si>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</si>
  <si>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</si>
  <si>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</si>
  <si>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</si>
  <si>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</si>
  <si>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</si>
  <si>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</si>
  <si>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</si>
  <si>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</si>
  <si>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</si>
  <si>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</si>
  <si>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</si>
  <si>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</si>
  <si>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</si>
  <si>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</si>
  <si>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</si>
  <si>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</si>
  <si>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</si>
  <si>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</si>
  <si>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</si>
  <si>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</si>
  <si>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</si>
  <si>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</si>
  <si>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</si>
  <si>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</si>
  <si>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</si>
  <si>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</si>
  <si>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</si>
  <si>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</si>
  <si>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</si>
  <si>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</si>
  <si>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</si>
  <si>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</si>
  <si>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</si>
  <si>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</si>
  <si>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</si>
  <si>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</si>
  <si>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</si>
  <si>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</si>
  <si>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</si>
  <si>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</si>
  <si>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</si>
  <si>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</si>
  <si>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</si>
  <si>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</si>
  <si>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</si>
  <si>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</si>
  <si>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</si>
  <si>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</si>
  <si>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</si>
  <si>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</si>
  <si>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</si>
  <si>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</si>
  <si>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</si>
  <si>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</si>
  <si>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</si>
  <si>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</si>
  <si>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</si>
  <si>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</si>
  <si>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</si>
  <si>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</si>
  <si>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</si>
  <si>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</si>
  <si>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</si>
  <si>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</si>
  <si>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</si>
  <si>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</si>
  <si>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</si>
  <si>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</si>
  <si>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</si>
  <si>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</si>
  <si>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</si>
  <si>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</si>
  <si>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</si>
  <si>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</si>
  <si>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</si>
  <si>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</si>
  <si>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</si>
  <si>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</si>
  <si>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</si>
  <si>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</si>
  <si>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</si>
  <si>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</si>
  <si>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</si>
  <si>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</si>
  <si>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</si>
  <si>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</si>
  <si>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</si>
  <si>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</si>
  <si>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</si>
  <si>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</si>
  <si>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</si>
  <si>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</si>
  <si>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</si>
  <si>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</si>
  <si>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</si>
  <si>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</si>
  <si>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</si>
  <si>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</si>
  <si>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</si>
  <si>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</si>
  <si>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</si>
  <si>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</si>
  <si>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</si>
  <si>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</si>
  <si>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</si>
  <si>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</si>
  <si>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</si>
  <si>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</si>
  <si>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</si>
  <si>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</si>
  <si>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</si>
  <si>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</si>
  <si>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</si>
  <si>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</si>
  <si>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</si>
  <si>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</si>
  <si>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</si>
  <si>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</si>
  <si>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</si>
  <si>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</si>
  <si>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</si>
  <si>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</si>
  <si>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</si>
  <si>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</si>
  <si>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</si>
  <si>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</si>
  <si>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</si>
  <si>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</si>
  <si>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</si>
  <si>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</si>
  <si>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</si>
  <si>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</si>
  <si>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</si>
  <si>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</si>
  <si>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</si>
  <si>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</si>
  <si>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</si>
  <si>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</si>
  <si>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</si>
  <si>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</si>
  <si>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</si>
  <si>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</si>
  <si>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</si>
  <si>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</si>
  <si>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</si>
  <si>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</si>
  <si>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</si>
  <si>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</si>
  <si>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</si>
  <si>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</si>
  <si>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</si>
  <si>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</si>
  <si>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</si>
  <si>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</si>
  <si>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</si>
  <si>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</si>
  <si>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</si>
  <si>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</si>
  <si>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</si>
  <si>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</si>
  <si>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</si>
  <si>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</si>
  <si>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</si>
  <si>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</si>
  <si>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</si>
  <si>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</si>
  <si>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</si>
  <si>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</si>
  <si>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</si>
  <si>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</si>
  <si>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</si>
  <si>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</si>
  <si>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</si>
  <si>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</si>
  <si>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</si>
  <si>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</si>
  <si>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</si>
  <si>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</si>
  <si>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</si>
  <si>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</si>
  <si>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</si>
  <si>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</si>
  <si>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</si>
  <si>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</si>
  <si>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</si>
  <si>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</si>
  <si>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</si>
  <si>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</si>
  <si>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</si>
  <si>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</si>
  <si>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</si>
  <si>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</si>
  <si>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</si>
  <si>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</si>
  <si>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</si>
  <si>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</si>
  <si>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</si>
  <si>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</si>
  <si>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</si>
  <si>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</si>
  <si>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</si>
  <si>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</si>
  <si>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</si>
  <si>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</si>
  <si>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</si>
  <si>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</si>
  <si>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</si>
  <si>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</si>
  <si>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</si>
  <si>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</si>
  <si>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</si>
  <si>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</si>
  <si>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</si>
  <si>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</si>
  <si>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</si>
  <si>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</si>
  <si>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</si>
  <si>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</si>
  <si>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</si>
  <si>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</si>
  <si>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</si>
  <si>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</si>
  <si>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</si>
  <si>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</si>
  <si>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</si>
  <si>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</si>
  <si>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</si>
  <si>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</si>
  <si>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</si>
  <si>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</si>
  <si>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</si>
  <si>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</si>
  <si>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</si>
  <si>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</si>
  <si>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</si>
  <si>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</si>
  <si>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</si>
  <si>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</si>
  <si>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</si>
  <si>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</si>
  <si>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</si>
  <si>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</si>
  <si>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</si>
  <si>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</si>
  <si>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</si>
  <si>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</si>
  <si>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</si>
  <si>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</si>
  <si>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</si>
  <si>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</si>
  <si>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</si>
  <si>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</si>
  <si>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</si>
  <si>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</si>
  <si>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</si>
  <si>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</si>
  <si>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</si>
  <si>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</si>
  <si>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</si>
  <si>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</si>
  <si>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</si>
  <si>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</si>
  <si>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</si>
  <si>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</si>
  <si>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</si>
  <si>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</si>
  <si>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</si>
  <si>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</si>
  <si>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</si>
  <si>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</si>
  <si>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</si>
  <si>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</si>
  <si>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</si>
  <si>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</si>
  <si>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</si>
  <si>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</si>
  <si>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</si>
  <si>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</si>
  <si>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</si>
  <si>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</si>
  <si>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</si>
  <si>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</si>
  <si>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</si>
  <si>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</si>
  <si>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</si>
  <si>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</si>
  <si>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</si>
  <si>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</si>
  <si>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</si>
  <si>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</si>
  <si>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</si>
  <si>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</si>
  <si>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</si>
  <si>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</si>
  <si>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</si>
  <si>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</si>
  <si>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</si>
  <si>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</si>
  <si>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</si>
  <si>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</si>
  <si>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</si>
  <si>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</si>
  <si>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</si>
  <si>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</si>
  <si>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</si>
  <si>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</si>
  <si>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</si>
  <si>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</si>
  <si>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</si>
  <si>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</si>
  <si>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</si>
  <si>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</si>
  <si>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</si>
  <si>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</si>
  <si>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</si>
  <si>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</si>
  <si>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</si>
  <si>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</si>
  <si>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</si>
  <si>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</si>
  <si>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</si>
  <si>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</si>
  <si>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</si>
  <si>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</si>
  <si>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</si>
  <si>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</si>
  <si>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</si>
  <si>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</si>
  <si>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</si>
  <si>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</si>
  <si>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</si>
  <si>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</si>
  <si>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</si>
  <si>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</si>
  <si>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</si>
  <si>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</si>
  <si>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</si>
  <si>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</si>
  <si>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</si>
  <si>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</si>
  <si>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</si>
  <si>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</si>
  <si>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</si>
  <si>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</si>
  <si>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</si>
  <si>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</si>
  <si>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</si>
  <si>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</si>
  <si>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</si>
  <si>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</si>
  <si>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</si>
  <si>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</si>
  <si>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</si>
  <si>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</si>
  <si>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</si>
  <si>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</si>
  <si>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</si>
  <si>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</si>
  <si>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</si>
  <si>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</si>
  <si>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</si>
  <si>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</si>
  <si>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</si>
  <si>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</si>
  <si>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</si>
  <si>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</si>
  <si>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</si>
  <si>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</si>
  <si>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</si>
  <si>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</si>
  <si>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</si>
  <si>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</si>
  <si>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</si>
  <si>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</si>
  <si>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</si>
  <si>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</si>
  <si>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</si>
  <si>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</si>
  <si>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</si>
  <si>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</si>
  <si>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</si>
  <si>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</si>
  <si>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</si>
  <si>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</si>
  <si>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</si>
  <si>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</si>
  <si>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</si>
  <si>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</si>
  <si>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</si>
  <si>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</si>
  <si>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</si>
  <si>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</si>
  <si>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</si>
  <si>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</si>
  <si>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</si>
  <si>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</si>
  <si>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</si>
  <si>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</si>
  <si>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</si>
  <si>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</si>
  <si>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</si>
  <si>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</si>
  <si>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</si>
  <si>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</si>
  <si>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</si>
  <si>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</si>
  <si>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</si>
  <si>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</si>
  <si>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</si>
  <si>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</si>
  <si>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</si>
  <si>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</si>
  <si>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</si>
  <si>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</si>
  <si>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</si>
  <si>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</si>
  <si>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</si>
  <si>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</si>
  <si>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</si>
  <si>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</si>
  <si>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</si>
  <si>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</si>
  <si>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</si>
  <si>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</si>
  <si>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</si>
  <si>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</si>
  <si>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</si>
  <si>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</si>
  <si>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</si>
  <si>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</si>
  <si>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</si>
  <si>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</si>
  <si>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</si>
  <si>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</si>
  <si>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</si>
  <si>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</si>
  <si>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</si>
  <si>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</si>
  <si>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</si>
  <si>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</si>
  <si>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</si>
  <si>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</si>
  <si>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</si>
  <si>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</si>
  <si>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</si>
  <si>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</si>
  <si>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</si>
  <si>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</si>
  <si>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</si>
  <si>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</si>
  <si>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</si>
  <si>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</si>
  <si>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</si>
  <si>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</si>
  <si>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</si>
  <si>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</si>
  <si>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</si>
  <si>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</si>
  <si>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</si>
  <si>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</si>
  <si>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</si>
  <si>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</si>
  <si>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</si>
  <si>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</si>
  <si>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</si>
  <si>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</si>
  <si>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</si>
  <si>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</si>
  <si>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</si>
  <si>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</si>
  <si>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</si>
  <si>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</si>
  <si>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</si>
  <si>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</si>
  <si>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</si>
  <si>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</si>
  <si>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</si>
  <si>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</si>
  <si>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</si>
  <si>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</si>
  <si>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</si>
  <si>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</si>
  <si>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</si>
  <si>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</si>
  <si>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</si>
  <si>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</si>
  <si>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</si>
  <si>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</si>
  <si>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</si>
  <si>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</si>
  <si>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</si>
  <si>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</si>
  <si>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</si>
  <si>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</si>
  <si>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</si>
  <si>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</si>
  <si>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</si>
  <si>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</si>
  <si>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</si>
  <si>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</si>
  <si>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</si>
  <si>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</si>
  <si>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</si>
  <si>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</si>
  <si>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</si>
  <si>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</si>
  <si>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</si>
  <si>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</si>
  <si>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</si>
  <si>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</si>
  <si>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</si>
  <si>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</si>
  <si>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</si>
  <si>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</si>
  <si>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</si>
  <si>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</si>
  <si>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</si>
  <si>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</si>
  <si>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</si>
  <si>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</si>
  <si>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</si>
  <si>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</si>
  <si>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</si>
  <si>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</si>
  <si>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</si>
  <si>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</si>
  <si>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</si>
  <si>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</si>
  <si>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</si>
  <si>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</si>
  <si>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</si>
  <si>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</si>
  <si>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</si>
  <si>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</si>
  <si>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</si>
  <si>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</si>
  <si>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</si>
  <si>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</si>
  <si>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</si>
  <si>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</si>
  <si>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</si>
  <si>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</si>
  <si>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</si>
  <si>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</si>
  <si>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</si>
  <si>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</si>
  <si>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</si>
  <si>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</si>
  <si>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</si>
  <si>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</si>
  <si>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</si>
  <si>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</si>
  <si>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</si>
  <si>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</si>
  <si>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</si>
  <si>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</si>
  <si>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</si>
  <si>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</si>
  <si>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</si>
  <si>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</si>
  <si>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</si>
  <si>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</si>
  <si>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</si>
  <si>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</si>
  <si>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</si>
  <si>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</si>
  <si>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</si>
  <si>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</si>
  <si>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</si>
  <si>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</si>
  <si>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</si>
  <si>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</si>
  <si>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</si>
  <si>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</si>
  <si>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</si>
  <si>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</si>
  <si>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</si>
  <si>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</si>
  <si>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</si>
  <si>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</si>
  <si>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</si>
  <si>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</si>
  <si>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</si>
  <si>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</si>
  <si>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</si>
  <si>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</si>
  <si>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</si>
  <si>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</si>
  <si>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</si>
  <si>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</si>
  <si>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</si>
  <si>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</si>
  <si>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</si>
  <si>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</si>
  <si>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</si>
  <si>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</si>
  <si>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</si>
  <si>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</si>
  <si>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</si>
  <si>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</si>
  <si>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</si>
  <si>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</si>
  <si>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</si>
  <si>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</si>
  <si>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</si>
  <si>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</si>
  <si>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</si>
  <si>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</si>
  <si>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</si>
  <si>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</si>
  <si>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</si>
  <si>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</si>
  <si>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</si>
  <si>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</si>
  <si>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</si>
  <si>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</si>
  <si>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</si>
  <si>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</si>
  <si>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</si>
  <si>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</si>
  <si>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</si>
  <si>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</si>
  <si>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</si>
  <si>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</si>
  <si>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</si>
  <si>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</si>
  <si>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</si>
  <si>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</si>
  <si>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</si>
  <si>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</si>
  <si>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</si>
  <si>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</si>
  <si>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</si>
  <si>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</si>
  <si>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</si>
  <si>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</si>
  <si>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</si>
  <si>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</si>
  <si>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</si>
  <si>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</si>
  <si>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</si>
  <si>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</si>
  <si>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</si>
  <si>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</si>
  <si>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</si>
  <si>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</si>
  <si>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</si>
  <si>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</si>
  <si>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</si>
  <si>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</si>
  <si>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</si>
  <si>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</si>
  <si>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</si>
  <si>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</si>
  <si>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</si>
  <si>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</si>
  <si>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</si>
  <si>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</si>
  <si>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</si>
  <si>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</si>
  <si>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</si>
  <si>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</si>
  <si>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</si>
  <si>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</si>
  <si>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</si>
  <si>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</si>
  <si>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</si>
  <si>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</si>
  <si>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</si>
  <si>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</si>
  <si>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</si>
  <si>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</si>
  <si>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</si>
  <si>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</si>
  <si>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</si>
  <si>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</si>
  <si>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</si>
  <si>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</si>
  <si>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</si>
  <si>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</si>
  <si>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</si>
  <si>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</si>
  <si>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</si>
  <si>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</si>
  <si>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</si>
  <si>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</si>
  <si>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</si>
  <si>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</si>
  <si>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</si>
  <si>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</si>
  <si>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</si>
  <si>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</si>
  <si>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</si>
  <si>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</si>
  <si>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</si>
  <si>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</si>
  <si>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</si>
  <si>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</si>
  <si>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</si>
  <si>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</si>
  <si>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</si>
  <si>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</si>
  <si>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</si>
  <si>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</si>
  <si>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</si>
  <si>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</si>
  <si>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</si>
  <si>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</si>
  <si>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</si>
  <si>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</si>
  <si>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</si>
  <si>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</si>
  <si>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</si>
  <si>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</si>
  <si>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</si>
  <si>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</si>
  <si>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</si>
  <si>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</si>
  <si>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</si>
  <si>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</si>
  <si>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</si>
  <si>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</si>
  <si>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</si>
  <si>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</si>
  <si>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</si>
  <si>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</si>
  <si>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</si>
  <si>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</si>
  <si>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</si>
  <si>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</si>
  <si>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</si>
  <si>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</si>
  <si>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</si>
  <si>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</si>
  <si>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</si>
  <si>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</si>
  <si>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</si>
  <si>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</si>
  <si>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</si>
  <si>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</si>
  <si>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</si>
  <si>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</si>
  <si>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</si>
  <si>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</si>
  <si>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</si>
  <si>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</si>
  <si>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</si>
  <si>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</si>
  <si>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</si>
  <si>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</si>
  <si>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</si>
  <si>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</si>
  <si>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</si>
  <si>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</si>
  <si>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</si>
  <si>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</si>
  <si>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</si>
  <si>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</si>
  <si>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</si>
  <si>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</si>
  <si>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</si>
  <si>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</si>
  <si>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</si>
  <si>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</si>
  <si>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</si>
  <si>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</si>
  <si>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</si>
  <si>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</si>
  <si>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</si>
  <si>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</si>
  <si>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</si>
  <si>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</si>
  <si>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</si>
  <si>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</si>
  <si>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</si>
  <si>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</si>
  <si>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</si>
  <si>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</si>
  <si>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</si>
  <si>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</si>
  <si>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</si>
  <si>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</si>
  <si>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</si>
  <si>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</si>
  <si>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</si>
  <si>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</si>
  <si>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</si>
  <si>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</si>
  <si>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</si>
  <si>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</si>
  <si>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</si>
  <si>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</si>
  <si>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</si>
  <si>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</si>
  <si>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</si>
  <si>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</si>
  <si>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</si>
  <si>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</si>
  <si>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</si>
  <si>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</si>
  <si>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</si>
  <si>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</si>
  <si>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</si>
  <si>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</si>
  <si>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</si>
  <si>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</si>
  <si>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</si>
  <si>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</si>
  <si>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</si>
  <si>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</si>
  <si>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</si>
  <si>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</si>
  <si>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</si>
  <si>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</si>
  <si>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</si>
  <si>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</si>
  <si>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</si>
  <si>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</si>
  <si>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</si>
  <si>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</si>
  <si>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</si>
  <si>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</si>
  <si>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</si>
  <si>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</si>
  <si>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</si>
  <si>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</si>
  <si>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</si>
  <si>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</si>
  <si>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</si>
  <si>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</si>
  <si>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</si>
  <si>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</si>
  <si>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</si>
  <si>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</si>
  <si>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</si>
  <si>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</si>
  <si>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</si>
  <si>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</si>
  <si>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</si>
  <si>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</si>
  <si>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</si>
  <si>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</si>
  <si>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</si>
  <si>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</si>
  <si>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</si>
  <si>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</si>
  <si>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</si>
  <si>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</si>
  <si>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</si>
  <si>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</si>
  <si>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</si>
  <si>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</si>
  <si>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</si>
  <si>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</si>
  <si>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</si>
  <si>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</si>
  <si>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</si>
  <si>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</si>
  <si>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</si>
  <si>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</si>
  <si>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</si>
  <si>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</si>
  <si>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</si>
  <si>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</si>
  <si>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</si>
  <si>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</si>
  <si>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</si>
  <si>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</si>
  <si>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</si>
  <si>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</si>
  <si>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</si>
  <si>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</si>
  <si>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</si>
  <si>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</si>
  <si>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</si>
  <si>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</si>
  <si>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</si>
  <si>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</si>
  <si>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</si>
  <si>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</si>
  <si>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</si>
  <si>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</si>
  <si>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</si>
  <si>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</si>
  <si>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</si>
  <si>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</si>
  <si>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</si>
  <si>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</si>
  <si>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</si>
  <si>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</si>
  <si>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</si>
  <si>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</si>
  <si>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</si>
  <si>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</si>
  <si>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</si>
  <si>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</si>
  <si>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</si>
  <si>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</si>
  <si>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</si>
  <si>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</si>
  <si>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</si>
  <si>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</si>
  <si>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</si>
  <si>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</si>
  <si>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</si>
  <si>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</si>
  <si>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</si>
  <si>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</si>
  <si>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</si>
  <si>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</si>
  <si>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</si>
  <si>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</si>
  <si>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</si>
  <si>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</si>
  <si>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</si>
  <si>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</si>
  <si>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</si>
  <si>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</si>
  <si>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</si>
  <si>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</si>
  <si>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</si>
  <si>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</si>
  <si>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</si>
  <si>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</si>
  <si>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</si>
  <si>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</si>
  <si>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</si>
  <si>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</si>
  <si>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</si>
  <si>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</si>
  <si>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</si>
  <si>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</si>
  <si>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</si>
  <si>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</si>
  <si>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</si>
  <si>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</si>
  <si>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</si>
  <si>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</si>
  <si>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</si>
  <si>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</si>
  <si>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</si>
  <si>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</si>
  <si>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</si>
  <si>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</si>
  <si>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</si>
  <si>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</si>
  <si>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</si>
  <si>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</si>
  <si>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</si>
  <si>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</si>
  <si>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</si>
  <si>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</si>
  <si>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</si>
  <si>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</si>
  <si>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</si>
  <si>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</si>
  <si>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</si>
  <si>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</si>
  <si>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</si>
  <si>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</si>
  <si>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</si>
  <si>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</si>
  <si>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</si>
  <si>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</si>
  <si>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</si>
  <si>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</si>
  <si>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</si>
  <si>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</si>
  <si>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</si>
  <si>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</si>
  <si>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</si>
  <si>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</si>
  <si>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</si>
  <si>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</si>
  <si>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</si>
  <si>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</si>
  <si>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</si>
  <si>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</si>
  <si>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</si>
  <si>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</si>
  <si>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</si>
  <si>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</si>
  <si>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</si>
  <si>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</si>
  <si>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</si>
  <si>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</si>
  <si>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</si>
  <si>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</si>
  <si>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</si>
  <si>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</si>
  <si>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</si>
  <si>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</si>
  <si>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</si>
  <si>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</si>
  <si>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</si>
  <si>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</si>
  <si>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</si>
  <si>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</si>
  <si>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</si>
  <si>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</si>
  <si>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</si>
  <si>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</si>
  <si>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</si>
  <si>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</si>
  <si>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</si>
  <si>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</si>
  <si>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</si>
  <si>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</si>
  <si>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</si>
  <si>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</si>
  <si>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</si>
  <si>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</si>
  <si>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</si>
  <si>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</si>
  <si>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</si>
  <si>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</si>
  <si>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</si>
  <si>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</si>
  <si>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</si>
  <si>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</si>
  <si>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</si>
  <si>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</si>
  <si>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</si>
  <si>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</si>
  <si>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</si>
  <si>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</si>
  <si>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</si>
  <si>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</si>
  <si>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</si>
  <si>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</si>
  <si>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</si>
  <si>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</si>
  <si>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</si>
  <si>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</si>
  <si>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</si>
  <si>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</si>
  <si>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</si>
  <si>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</si>
  <si>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</si>
  <si>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</si>
  <si>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</si>
  <si>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</si>
  <si>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</si>
  <si>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</si>
  <si>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</si>
  <si>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</si>
  <si>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</si>
  <si>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</si>
  <si>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</si>
  <si>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</si>
  <si>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</si>
  <si>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</si>
  <si>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</si>
  <si>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</si>
  <si>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</si>
  <si>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</si>
  <si>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</si>
  <si>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</si>
  <si>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</si>
  <si>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</si>
  <si>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</si>
  <si>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</si>
  <si>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</si>
  <si>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</si>
  <si>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</si>
  <si>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</si>
  <si>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</si>
  <si>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</si>
  <si>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</si>
  <si>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</si>
  <si>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</si>
  <si>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</si>
  <si>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</si>
  <si>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</si>
  <si>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</si>
  <si>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</si>
  <si>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</si>
  <si>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</si>
  <si>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</si>
  <si>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</si>
  <si>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</si>
  <si>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</si>
  <si>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</si>
  <si>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</si>
  <si>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</si>
  <si>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</si>
  <si>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</si>
  <si>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</si>
  <si>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</si>
  <si>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</si>
  <si>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</si>
  <si>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</si>
  <si>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</si>
  <si>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</si>
  <si>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</si>
  <si>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</si>
  <si>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</si>
  <si>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</si>
  <si>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</si>
  <si>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</si>
  <si>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</si>
  <si>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</si>
  <si>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</si>
  <si>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</si>
  <si>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</si>
  <si>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</si>
  <si>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</si>
  <si>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</si>
  <si>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</si>
  <si>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</si>
  <si>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</si>
  <si>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</si>
  <si>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</si>
  <si>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</si>
  <si>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</si>
  <si>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</si>
  <si>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</si>
  <si>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</si>
  <si>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</si>
  <si>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</si>
  <si>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</si>
  <si>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</si>
  <si>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</si>
  <si>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</si>
  <si>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</si>
  <si>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</si>
  <si>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</si>
  <si>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</si>
  <si>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</si>
  <si>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</si>
  <si>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</si>
  <si>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</si>
  <si>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</si>
  <si>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</si>
  <si>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</si>
  <si>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</si>
  <si>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</si>
  <si>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</si>
  <si>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</si>
  <si>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</si>
  <si>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</si>
  <si>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</si>
  <si>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</si>
  <si>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</si>
  <si>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</si>
  <si>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</si>
  <si>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</si>
  <si>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</si>
  <si>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</si>
  <si>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</si>
  <si>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</si>
  <si>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</si>
  <si>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</si>
  <si>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</si>
  <si>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</si>
  <si>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</si>
  <si>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</si>
  <si>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</si>
  <si>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</si>
  <si>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</si>
  <si>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</si>
  <si>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</si>
  <si>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</si>
  <si>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</si>
  <si>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</si>
  <si>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</si>
  <si>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</si>
  <si>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</si>
  <si>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</si>
  <si>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</si>
  <si>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</si>
  <si>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</si>
  <si>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</si>
  <si>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</si>
  <si>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</si>
  <si>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</si>
  <si>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</si>
  <si>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</si>
  <si>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</si>
  <si>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</si>
  <si>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</si>
  <si>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</si>
  <si>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</si>
  <si>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</si>
  <si>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</si>
  <si>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</si>
  <si>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</si>
  <si>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</si>
  <si>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</si>
  <si>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</si>
  <si>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</si>
  <si>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</si>
  <si>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</si>
  <si>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</si>
  <si>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</si>
  <si>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</si>
  <si>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</si>
  <si>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</si>
  <si>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</si>
  <si>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</si>
  <si>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</si>
  <si>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</si>
  <si>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</si>
  <si>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</si>
  <si>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</si>
  <si>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</si>
  <si>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</si>
  <si>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</si>
  <si>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</si>
  <si>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</si>
  <si>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</si>
  <si>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</si>
  <si>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</si>
  <si>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</si>
  <si>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</si>
  <si>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</si>
  <si>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</si>
  <si>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</si>
  <si>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</si>
  <si>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</si>
  <si>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</si>
  <si>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</si>
  <si>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</si>
  <si>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</si>
  <si>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</si>
  <si>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</si>
  <si>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</si>
  <si>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</si>
  <si>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</si>
  <si>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</si>
  <si>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</si>
  <si>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</si>
  <si>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</si>
  <si>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</si>
  <si>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</si>
  <si>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</si>
  <si>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</si>
  <si>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</si>
  <si>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</si>
  <si>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</si>
  <si>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</si>
  <si>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</si>
  <si>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</si>
  <si>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</si>
  <si>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</si>
  <si>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</si>
  <si>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</si>
  <si>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</si>
  <si>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</si>
  <si>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</si>
  <si>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</si>
  <si>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</si>
  <si>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</si>
  <si>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</si>
  <si>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</si>
  <si>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</si>
  <si>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</si>
  <si>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</si>
  <si>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</si>
  <si>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</si>
  <si>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</si>
  <si>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</si>
  <si>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</si>
  <si>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</si>
  <si>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</si>
  <si>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</si>
  <si>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</si>
  <si>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</si>
  <si>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</si>
  <si>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</si>
  <si>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</si>
  <si>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</si>
  <si>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</si>
  <si>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</si>
  <si>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</si>
  <si>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</si>
  <si>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</si>
  <si>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</si>
  <si>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</si>
  <si>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</si>
  <si>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</si>
  <si>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</si>
  <si>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</si>
  <si>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</si>
  <si>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</si>
  <si>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</si>
  <si>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</si>
  <si>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</si>
  <si>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</si>
  <si>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</si>
  <si>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</si>
  <si>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</si>
  <si>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</si>
  <si>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</si>
  <si>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</si>
  <si>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</si>
  <si>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</si>
  <si>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</si>
  <si>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</si>
  <si>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</si>
  <si>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</si>
  <si>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</si>
  <si>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</si>
  <si>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</si>
  <si>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</si>
  <si>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</si>
  <si>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</si>
  <si>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</si>
  <si>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</si>
  <si>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</si>
  <si>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</si>
  <si>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</si>
  <si>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</si>
  <si>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</si>
  <si>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</si>
  <si>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</si>
  <si>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</si>
  <si>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</si>
  <si>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</si>
  <si>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</si>
  <si>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</si>
  <si>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</si>
  <si>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</si>
  <si>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</si>
  <si>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</si>
  <si>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</si>
  <si>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</si>
  <si>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</si>
  <si>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</si>
  <si>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</si>
  <si>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</si>
  <si>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</si>
  <si>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</si>
  <si>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</si>
  <si>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</si>
  <si>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</si>
  <si>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</si>
  <si>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</si>
  <si>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</si>
  <si>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</si>
  <si>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</si>
  <si>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</si>
  <si>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</si>
  <si>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</si>
  <si>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</si>
  <si>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</si>
  <si>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</si>
  <si>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</si>
  <si>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</si>
  <si>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</si>
  <si>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</si>
  <si>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</si>
  <si>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</si>
  <si>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</si>
  <si>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</si>
  <si>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</si>
  <si>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</si>
  <si>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</si>
  <si>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</si>
  <si>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</si>
  <si>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</si>
  <si>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</si>
  <si>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</si>
  <si>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</si>
  <si>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</si>
  <si>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</si>
  <si>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</si>
  <si>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</si>
  <si>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</si>
  <si>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</si>
  <si>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</si>
  <si>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</si>
  <si>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</si>
  <si>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</si>
  <si>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</si>
  <si>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</si>
  <si>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</si>
  <si>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</si>
  <si>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</si>
  <si>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</si>
  <si>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</si>
  <si>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</si>
  <si>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</si>
  <si>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</si>
  <si>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</si>
  <si>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</si>
  <si>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</si>
  <si>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</si>
  <si>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</si>
  <si>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</si>
  <si>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</si>
  <si>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</si>
  <si>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</si>
  <si>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</si>
  <si>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</si>
  <si>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</si>
  <si>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</si>
  <si>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</si>
  <si>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</si>
  <si>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</si>
  <si>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</si>
  <si>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</si>
  <si>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</si>
  <si>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</si>
  <si>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</si>
  <si>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</si>
  <si>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</si>
  <si>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</si>
  <si>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</si>
  <si>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</si>
  <si>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</si>
  <si>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</si>
  <si>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</si>
  <si>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</si>
  <si>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</si>
  <si>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</si>
  <si>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</si>
  <si>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</si>
  <si>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</si>
  <si>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</si>
  <si>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</si>
  <si>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</si>
  <si>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</si>
  <si>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</si>
  <si>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</si>
  <si>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</si>
  <si>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</si>
  <si>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</si>
  <si>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</si>
  <si>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</si>
  <si>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</si>
  <si>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</si>
  <si>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</si>
  <si>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</si>
  <si>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</si>
  <si>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</si>
  <si>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</si>
  <si>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</si>
  <si>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</si>
  <si>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</si>
  <si>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</si>
  <si>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</si>
  <si>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</si>
  <si>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</si>
  <si>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</si>
  <si>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</si>
  <si>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</si>
  <si>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</si>
  <si>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</si>
  <si>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</si>
  <si>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</si>
  <si>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</si>
  <si>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</si>
  <si>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</si>
  <si>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</si>
  <si>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</si>
  <si>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</si>
  <si>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</si>
  <si>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</si>
  <si>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</si>
  <si>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</si>
  <si>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</si>
  <si>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</si>
  <si>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</si>
  <si>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</si>
  <si>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</si>
  <si>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</si>
  <si>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</si>
  <si>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</si>
  <si>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</si>
  <si>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</si>
  <si>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</si>
  <si>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</si>
  <si>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</si>
  <si>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</si>
  <si>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</si>
  <si>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</si>
  <si>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</si>
  <si>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</si>
  <si>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</si>
  <si>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</si>
  <si>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</si>
  <si>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</si>
  <si>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</si>
  <si>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</si>
  <si>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</si>
  <si>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</si>
  <si>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</si>
  <si>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</si>
  <si>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</si>
  <si>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</si>
  <si>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</si>
  <si>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</si>
  <si>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</si>
  <si>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</si>
  <si>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</si>
  <si>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</si>
  <si>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</si>
  <si>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</si>
  <si>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</si>
  <si>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</si>
  <si>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</si>
  <si>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</si>
  <si>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</si>
  <si>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</si>
  <si>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</si>
  <si>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</si>
  <si>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</si>
  <si>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</si>
  <si>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</si>
  <si>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</si>
  <si>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</si>
  <si>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</si>
  <si>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</si>
  <si>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</si>
  <si>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</si>
  <si>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</si>
  <si>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</si>
  <si>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</si>
  <si>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</si>
  <si>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</si>
  <si>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</si>
  <si>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</si>
  <si>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</si>
  <si>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</si>
  <si>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</si>
  <si>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</si>
  <si>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</si>
  <si>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</si>
  <si>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</si>
  <si>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</si>
  <si>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</si>
  <si>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</si>
  <si>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</si>
  <si>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</si>
  <si>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</si>
  <si>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</si>
  <si>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</si>
  <si>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</si>
  <si>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</si>
  <si>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</si>
  <si>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</si>
  <si>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</si>
  <si>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</si>
  <si>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</si>
  <si>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</si>
  <si>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</si>
  <si>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</si>
  <si>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</si>
  <si>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</si>
  <si>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</si>
  <si>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</si>
  <si>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</si>
  <si>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</si>
  <si>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</si>
  <si>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</si>
  <si>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</si>
  <si>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</si>
  <si>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</si>
  <si>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</si>
  <si>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</si>
  <si>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</si>
  <si>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</si>
  <si>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</si>
  <si>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</si>
  <si>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</si>
  <si>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</si>
  <si>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</si>
  <si>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</si>
  <si>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</si>
  <si>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</si>
  <si>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</si>
  <si>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</si>
  <si>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</si>
  <si>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</si>
  <si>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</si>
  <si>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</si>
  <si>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</si>
  <si>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</si>
  <si>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</si>
  <si>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</si>
  <si>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</si>
  <si>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</si>
  <si>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</si>
  <si>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</si>
  <si>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</si>
  <si>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</si>
  <si>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</si>
  <si>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</si>
  <si>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</si>
  <si>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</si>
  <si>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</si>
  <si>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</si>
  <si>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</si>
  <si>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</si>
  <si>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</si>
  <si>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</si>
  <si>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</si>
  <si>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</si>
  <si>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</si>
  <si>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</si>
  <si>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</si>
  <si>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</si>
  <si>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</si>
  <si>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</si>
  <si>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</si>
  <si>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</si>
  <si>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</si>
  <si>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</si>
  <si>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</si>
  <si>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</si>
  <si>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</si>
  <si>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</si>
  <si>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</si>
  <si>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</si>
  <si>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</si>
  <si>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</si>
  <si>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</si>
  <si>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</si>
  <si>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</si>
  <si>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</si>
  <si>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</si>
  <si>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</si>
  <si>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</si>
  <si>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</si>
  <si>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</si>
  <si>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</si>
  <si>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</si>
  <si>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</si>
  <si>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</si>
  <si>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</si>
  <si>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</si>
  <si>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</si>
  <si>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</si>
  <si>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</si>
  <si>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</si>
  <si>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</si>
  <si>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</si>
  <si>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</si>
  <si>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</si>
  <si>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</si>
  <si>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</si>
  <si>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</si>
  <si>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</si>
  <si>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</si>
  <si>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</si>
  <si>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</si>
  <si>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</si>
  <si>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</si>
  <si>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</si>
  <si>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</si>
  <si>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</si>
  <si>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</si>
  <si>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</si>
  <si>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</si>
  <si>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</si>
  <si>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</si>
  <si>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</si>
  <si>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</si>
  <si>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</si>
  <si>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</si>
  <si>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</si>
  <si>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</si>
  <si>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</si>
  <si>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</si>
  <si>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</si>
  <si>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</si>
  <si>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</si>
  <si>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</si>
  <si>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</si>
  <si>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</si>
  <si>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</si>
  <si>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</si>
  <si>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</si>
  <si>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</si>
  <si>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</si>
  <si>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</si>
  <si>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</si>
  <si>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</si>
  <si>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</si>
  <si>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</si>
  <si>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</si>
  <si>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</si>
  <si>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</si>
  <si>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</si>
  <si>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</si>
  <si>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</si>
  <si>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</si>
  <si>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</si>
  <si>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</si>
  <si>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</si>
  <si>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</si>
  <si>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</si>
  <si>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</si>
  <si>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</si>
  <si>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</si>
  <si>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</si>
  <si>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</si>
  <si>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</si>
  <si>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</si>
  <si>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</si>
  <si>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</si>
  <si>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</si>
  <si>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</si>
  <si>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</si>
  <si>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</si>
  <si>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</si>
  <si>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</si>
  <si>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</si>
  <si>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</si>
  <si>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</si>
  <si>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</si>
  <si>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</si>
  <si>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</si>
  <si>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</si>
  <si>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</si>
  <si>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</si>
  <si>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</si>
  <si>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</si>
  <si>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</si>
  <si>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</si>
  <si>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</si>
  <si>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</si>
  <si>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</si>
  <si>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</si>
  <si>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</si>
  <si>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</si>
  <si>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</si>
  <si>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</si>
  <si>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</si>
  <si>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</si>
  <si>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</si>
  <si>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</si>
  <si>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</si>
  <si>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</si>
  <si>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</si>
  <si>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</si>
  <si>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</si>
  <si>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</si>
  <si>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</si>
  <si>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</si>
  <si>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</si>
  <si>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</si>
  <si>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</si>
  <si>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</si>
  <si>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</si>
  <si>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</si>
  <si>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</si>
  <si>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</si>
  <si>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</si>
  <si>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</si>
  <si>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</si>
  <si>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</si>
  <si>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</si>
  <si>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</si>
  <si>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</si>
  <si>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</si>
  <si>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</si>
  <si>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</si>
  <si>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</si>
  <si>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</si>
  <si>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</si>
  <si>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</si>
  <si>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</si>
  <si>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</si>
  <si>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</si>
  <si>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</si>
  <si>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</si>
  <si>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</si>
  <si>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</si>
  <si>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</si>
  <si>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</si>
  <si>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</si>
  <si>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</si>
  <si>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</si>
  <si>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</si>
  <si>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</si>
  <si>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</si>
  <si>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</si>
  <si>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</si>
  <si>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</si>
  <si>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</si>
  <si>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</si>
  <si>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</si>
  <si>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</si>
  <si>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</si>
  <si>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</si>
  <si>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</si>
  <si>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</si>
  <si>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</si>
  <si>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</si>
  <si>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</si>
  <si>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</si>
  <si>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</si>
  <si>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</si>
  <si>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</si>
  <si>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</si>
  <si>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</si>
  <si>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</si>
  <si>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</si>
  <si>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</si>
  <si>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</si>
  <si>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</si>
  <si>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</si>
  <si>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</si>
  <si>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</si>
  <si>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</si>
  <si>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</si>
  <si>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</si>
  <si>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</si>
  <si>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</si>
  <si>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</si>
  <si>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</si>
  <si>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</si>
  <si>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</si>
  <si>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</si>
  <si>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</si>
  <si>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</si>
  <si>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</si>
  <si>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</si>
  <si>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</si>
  <si>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</si>
  <si>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</si>
  <si>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</si>
  <si>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</si>
  <si>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</si>
  <si>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</si>
  <si>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</si>
  <si>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</si>
  <si>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</si>
  <si>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</si>
  <si>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</si>
  <si>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</si>
  <si>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</si>
  <si>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</si>
  <si>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</si>
  <si>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</si>
  <si>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</si>
  <si>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</si>
  <si>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</si>
  <si>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</si>
  <si>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</si>
  <si>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</si>
  <si>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</si>
  <si>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</si>
  <si>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</si>
  <si>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</si>
  <si>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</si>
  <si>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</si>
  <si>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</si>
  <si>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</si>
  <si>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</si>
  <si>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</si>
  <si>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</si>
  <si>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</si>
  <si>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</si>
  <si>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</si>
  <si>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</si>
  <si>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</si>
  <si>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</si>
  <si>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</si>
  <si>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</si>
  <si>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</si>
  <si>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</si>
  <si>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</si>
  <si>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</si>
  <si>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</si>
  <si>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</si>
  <si>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</si>
  <si>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</si>
  <si>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</si>
  <si>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</si>
  <si>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</si>
  <si>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</si>
  <si>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</si>
  <si>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</si>
  <si>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</si>
  <si>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</si>
  <si>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</si>
  <si>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</si>
  <si>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</si>
  <si>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</si>
  <si>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</si>
  <si>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</si>
  <si>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</si>
  <si>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</si>
  <si>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</si>
  <si>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</si>
  <si>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</si>
  <si>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</si>
  <si>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</si>
  <si>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</si>
  <si>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</si>
  <si>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</si>
  <si>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</si>
  <si>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</si>
  <si>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</si>
  <si>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</si>
  <si>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</si>
  <si>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</si>
  <si>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</si>
  <si>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</si>
  <si>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</si>
  <si>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</si>
  <si>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</si>
  <si>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</si>
  <si>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</si>
  <si>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</si>
  <si>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</si>
  <si>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</si>
  <si>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</si>
  <si>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</si>
  <si>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</si>
  <si>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</si>
  <si>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</si>
  <si>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</si>
  <si>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</si>
  <si>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</si>
  <si>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</si>
  <si>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</si>
  <si>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</si>
  <si>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</si>
  <si>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</si>
  <si>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</si>
  <si>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</si>
  <si>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</si>
  <si>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</si>
  <si>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</si>
  <si>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</si>
  <si>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</si>
  <si>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</si>
  <si>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</si>
  <si>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</si>
  <si>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</si>
  <si>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</si>
  <si>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</si>
  <si>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</si>
  <si>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</si>
  <si>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</si>
  <si>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</si>
  <si>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</si>
  <si>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</si>
  <si>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</si>
  <si>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</si>
  <si>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</si>
  <si>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</si>
  <si>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</si>
  <si>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</si>
  <si>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</si>
  <si>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</si>
  <si>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</si>
  <si>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</si>
  <si>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</si>
  <si>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</si>
  <si>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</si>
  <si>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</si>
  <si>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</si>
  <si>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</si>
  <si>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</si>
  <si>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</si>
  <si>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</si>
  <si>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</si>
  <si>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</si>
  <si>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</si>
  <si>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</si>
  <si>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</si>
  <si>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</si>
  <si>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</si>
  <si>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</si>
  <si>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</si>
  <si>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</si>
  <si>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</si>
  <si>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</si>
  <si>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</si>
  <si>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</si>
  <si>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</si>
  <si>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</si>
  <si>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</si>
  <si>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</si>
  <si>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</si>
  <si>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</si>
  <si>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</si>
  <si>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</si>
  <si>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</si>
  <si>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</si>
  <si>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</si>
  <si>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</si>
  <si>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</si>
  <si>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</si>
  <si>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</si>
  <si>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</si>
  <si>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</si>
  <si>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</si>
  <si>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</si>
  <si>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</si>
  <si>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</si>
  <si>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</si>
  <si>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</si>
  <si>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</si>
  <si>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</si>
  <si>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</si>
  <si>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</si>
  <si>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</si>
  <si>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</si>
  <si>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</si>
  <si>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</si>
  <si>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</si>
  <si>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</si>
  <si>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</si>
  <si>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</si>
  <si>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</si>
  <si>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</si>
  <si>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</si>
  <si>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</si>
  <si>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</si>
  <si>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</si>
  <si>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</si>
  <si>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</si>
  <si>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</si>
  <si>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</si>
  <si>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</si>
  <si>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</si>
  <si>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</si>
  <si>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</si>
  <si>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</si>
  <si>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</si>
  <si>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</si>
  <si>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</si>
  <si>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</si>
  <si>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</si>
  <si>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</si>
  <si>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</si>
  <si>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</si>
  <si>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</si>
  <si>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</si>
  <si>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</si>
  <si>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</si>
  <si>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</si>
  <si>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</si>
  <si>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</si>
  <si>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</si>
  <si>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</si>
  <si>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</si>
  <si>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</si>
  <si>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</si>
  <si>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</si>
  <si>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</si>
  <si>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</si>
  <si>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</si>
  <si>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</si>
  <si>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</si>
  <si>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</si>
  <si>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</si>
  <si>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</si>
  <si>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</si>
  <si>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</si>
  <si>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</si>
  <si>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</si>
  <si>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</si>
  <si>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</si>
  <si>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</si>
  <si>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</si>
  <si>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</si>
  <si>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</si>
  <si>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</si>
  <si>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</si>
  <si>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</si>
  <si>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</si>
  <si>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</si>
  <si>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</si>
  <si>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</si>
  <si>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</si>
  <si>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</si>
  <si>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</si>
  <si>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</si>
  <si>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</si>
  <si>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</si>
  <si>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</si>
  <si>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</si>
  <si>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</si>
  <si>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</si>
  <si>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</si>
  <si>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</si>
  <si>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</si>
  <si>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</si>
  <si>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</si>
  <si>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</si>
  <si>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</si>
  <si>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</si>
  <si>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</si>
  <si>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</si>
  <si>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</si>
  <si>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</si>
  <si>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</si>
  <si>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</si>
  <si>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</si>
  <si>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</si>
  <si>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</si>
  <si>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</si>
  <si>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</si>
  <si>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</si>
  <si>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</si>
  <si>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</si>
  <si>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</si>
  <si>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</si>
  <si>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</si>
  <si>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</si>
  <si>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</si>
  <si>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</si>
  <si>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</si>
  <si>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</si>
  <si>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</si>
  <si>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</si>
  <si>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</si>
  <si>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</si>
  <si>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</si>
  <si>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</si>
  <si>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</si>
  <si>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</si>
  <si>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</si>
  <si>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</si>
  <si>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</si>
  <si>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</si>
  <si>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</si>
  <si>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</si>
  <si>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</si>
  <si>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</si>
  <si>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</si>
  <si>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</si>
  <si>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</si>
  <si>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</si>
  <si>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</si>
  <si>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</si>
  <si>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</si>
  <si>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</si>
  <si>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</si>
  <si>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</si>
  <si>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</si>
  <si>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</si>
  <si>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</si>
  <si>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</si>
  <si>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</si>
  <si>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</si>
  <si>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</si>
  <si>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</si>
  <si>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</si>
  <si>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</si>
  <si>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</si>
  <si>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</si>
  <si>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</si>
  <si>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</si>
  <si>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</si>
  <si>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</si>
  <si>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</si>
  <si>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</si>
  <si>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</si>
  <si>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</si>
  <si>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</si>
  <si>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</si>
  <si>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</si>
  <si>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</si>
  <si>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</si>
  <si>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</si>
  <si>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</si>
  <si>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</si>
  <si>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</si>
  <si>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</si>
  <si>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</si>
  <si>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</si>
  <si>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</si>
  <si>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</si>
  <si>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</si>
  <si>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</si>
  <si>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</si>
  <si>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</si>
  <si>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</si>
  <si>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</si>
  <si>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</si>
  <si>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</si>
  <si>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</si>
  <si>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</si>
  <si>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</si>
  <si>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</si>
  <si>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</si>
  <si>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</si>
  <si>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</si>
  <si>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</si>
  <si>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</si>
  <si>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</si>
  <si>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</si>
  <si>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</si>
  <si>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</si>
  <si>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</si>
  <si>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</si>
  <si>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</si>
  <si>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</si>
  <si>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</si>
  <si>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</si>
  <si>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</si>
  <si>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</si>
  <si>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</si>
  <si>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</si>
  <si>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</si>
  <si>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</si>
  <si>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</si>
  <si>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</si>
  <si>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</si>
  <si>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</si>
  <si>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</si>
  <si>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</si>
  <si>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</si>
  <si>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</si>
  <si>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</si>
  <si>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</si>
  <si>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</si>
  <si>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</si>
  <si>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</si>
  <si>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</si>
  <si>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</si>
  <si>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</si>
  <si>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</si>
  <si>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</si>
  <si>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</si>
  <si>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</si>
  <si>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</si>
  <si>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</si>
  <si>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</si>
  <si>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</si>
  <si>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</si>
  <si>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</si>
  <si>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</si>
  <si>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</si>
  <si>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</si>
  <si>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</si>
  <si>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</si>
  <si>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</si>
  <si>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</si>
  <si>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</si>
  <si>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</si>
  <si>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</si>
  <si>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</si>
  <si>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</si>
  <si>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</si>
  <si>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</si>
  <si>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</si>
  <si>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</si>
  <si>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</si>
  <si>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</si>
  <si>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</si>
  <si>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</si>
  <si>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</si>
  <si>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</si>
  <si>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</si>
  <si>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</si>
  <si>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</si>
  <si>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</si>
  <si>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</si>
  <si>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</si>
  <si>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</si>
  <si>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</si>
  <si>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</si>
  <si>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</si>
  <si>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</si>
  <si>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</si>
  <si>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</si>
  <si>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</si>
  <si>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</si>
  <si>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</si>
  <si>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</si>
  <si>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</si>
  <si>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</si>
  <si>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</si>
  <si>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</si>
  <si>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</si>
  <si>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</si>
  <si>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</si>
  <si>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</si>
  <si>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</si>
  <si>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</si>
  <si>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</si>
  <si>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</si>
  <si>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</si>
  <si>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</si>
  <si>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</si>
  <si>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</si>
  <si>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</si>
  <si>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</si>
  <si>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</si>
  <si>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</si>
  <si>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</si>
  <si>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</si>
  <si>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</si>
  <si>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</si>
  <si>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</si>
  <si>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</si>
  <si>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</si>
  <si>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</si>
  <si>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</si>
  <si>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</si>
  <si>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</si>
  <si>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</si>
  <si>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</si>
  <si>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</si>
  <si>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</si>
  <si>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</si>
  <si>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</si>
  <si>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</si>
  <si>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</si>
  <si>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</si>
  <si>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</si>
  <si>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</si>
  <si>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</si>
  <si>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</si>
  <si>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</si>
  <si>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</si>
  <si>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</si>
  <si>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</si>
  <si>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</si>
  <si>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</si>
  <si>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</si>
  <si>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</si>
  <si>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</si>
  <si>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</si>
  <si>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</si>
  <si>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</si>
  <si>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</si>
  <si>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</si>
  <si>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</si>
  <si>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</si>
  <si>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</si>
  <si>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</si>
  <si>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</si>
  <si>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</si>
  <si>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</si>
  <si>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</si>
  <si>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</si>
  <si>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</si>
  <si>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</si>
  <si>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</si>
  <si>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</si>
  <si>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</si>
  <si>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</si>
  <si>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</si>
  <si>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</si>
  <si>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</si>
  <si>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</si>
  <si>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</si>
  <si>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</si>
  <si>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</si>
  <si>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</si>
  <si>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</si>
  <si>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</si>
  <si>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</si>
  <si>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</si>
  <si>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</si>
  <si>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</si>
  <si>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</si>
  <si>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</si>
  <si>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</si>
  <si>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</si>
  <si>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</si>
  <si>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</si>
  <si>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</si>
  <si>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</si>
  <si>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</si>
  <si>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</si>
  <si>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</si>
  <si>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</si>
  <si>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</si>
  <si>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</si>
  <si>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</si>
  <si>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</si>
  <si>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</si>
  <si>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</si>
  <si>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</si>
  <si>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</si>
  <si>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</si>
  <si>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</si>
  <si>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</si>
  <si>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</si>
  <si>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</si>
  <si>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</si>
  <si>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</si>
  <si>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</si>
  <si>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</si>
  <si>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</si>
  <si>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</si>
  <si>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</si>
  <si>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</si>
  <si>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</si>
  <si>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</si>
  <si>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</si>
  <si>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</si>
  <si>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</si>
  <si>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</si>
  <si>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</si>
  <si>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</si>
  <si>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</si>
  <si>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</si>
  <si>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</si>
  <si>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</si>
  <si>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</si>
  <si>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</si>
  <si>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</si>
  <si>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</si>
  <si>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</si>
  <si>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</si>
  <si>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</si>
  <si>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</si>
  <si>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</si>
  <si>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</si>
  <si>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</si>
  <si>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</si>
  <si>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</si>
  <si>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</si>
  <si>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</si>
  <si>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</si>
  <si>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</si>
  <si>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</si>
  <si>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</si>
  <si>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</si>
  <si>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</si>
  <si>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</si>
  <si>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</si>
  <si>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</si>
  <si>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</si>
  <si>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</si>
  <si>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</si>
  <si>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</si>
  <si>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</si>
  <si>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</si>
  <si>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</si>
  <si>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</si>
  <si>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</si>
  <si>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</si>
  <si>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</si>
  <si>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</si>
  <si>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</si>
  <si>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</si>
  <si>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</si>
  <si>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</si>
  <si>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</si>
  <si>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</si>
  <si>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</si>
  <si>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</si>
  <si>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</si>
  <si>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</si>
  <si>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</si>
  <si>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</si>
  <si>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</si>
  <si>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</si>
  <si>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</si>
  <si>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</si>
  <si>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</si>
  <si>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</si>
  <si>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</si>
  <si>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</si>
  <si>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</si>
  <si>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</si>
  <si>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</si>
  <si>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</si>
  <si>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</si>
  <si>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</si>
  <si>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</si>
  <si>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</si>
  <si>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</si>
  <si>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</si>
  <si>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</si>
  <si>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</si>
  <si>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</si>
  <si>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</si>
  <si>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</si>
  <si>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</si>
  <si>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</si>
  <si>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</si>
  <si>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</si>
  <si>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</si>
  <si>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</si>
  <si>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</si>
  <si>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</si>
  <si>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</si>
  <si>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</si>
  <si>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</si>
  <si>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</si>
  <si>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</si>
  <si>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</si>
  <si>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</si>
  <si>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</si>
  <si>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</si>
  <si>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</si>
  <si>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</si>
  <si>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</si>
  <si>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</si>
  <si>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</si>
  <si>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</si>
  <si>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</si>
  <si>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</si>
  <si>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</si>
  <si>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</si>
  <si>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</si>
  <si>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</si>
  <si>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</si>
  <si>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</si>
  <si>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</si>
  <si>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</si>
  <si>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</si>
  <si>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</si>
  <si>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</si>
  <si>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</si>
  <si>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</si>
  <si>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</si>
  <si>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</si>
  <si>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</si>
  <si>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</si>
  <si>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</si>
  <si>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</si>
  <si>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</si>
  <si>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</si>
  <si>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</si>
  <si>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</si>
  <si>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</si>
  <si>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</si>
  <si>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</si>
  <si>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</si>
  <si>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</si>
  <si>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</si>
  <si>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</si>
  <si>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</si>
  <si>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</si>
  <si>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</si>
  <si>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</si>
  <si>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</si>
  <si>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</si>
  <si>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</si>
  <si>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</si>
  <si>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</si>
  <si>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</si>
  <si>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</si>
  <si>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</si>
  <si>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</si>
  <si>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</si>
  <si>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</si>
  <si>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</si>
  <si>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</si>
  <si>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</si>
  <si>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</si>
  <si>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</si>
  <si>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</si>
  <si>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</si>
  <si>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</si>
  <si>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</si>
  <si>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</si>
  <si>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</si>
  <si>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</si>
  <si>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</si>
  <si>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</si>
  <si>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</si>
  <si>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</si>
  <si>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</si>
  <si>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</si>
  <si>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</si>
  <si>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</si>
  <si>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</si>
  <si>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</si>
  <si>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</si>
  <si>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</si>
  <si>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</si>
  <si>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</si>
  <si>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</si>
  <si>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</si>
  <si>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</si>
  <si>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</si>
  <si>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</si>
  <si>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</si>
  <si>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</si>
  <si>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</si>
  <si>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</si>
  <si>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</si>
  <si>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</si>
  <si>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</si>
  <si>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</si>
  <si>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</si>
  <si>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</si>
  <si>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</si>
  <si>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</si>
  <si>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</si>
  <si>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</si>
  <si>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</si>
  <si>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</si>
  <si>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</si>
  <si>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</si>
  <si>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</si>
  <si>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</si>
  <si>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</si>
  <si>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</si>
  <si>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</si>
  <si>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</si>
  <si>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</si>
  <si>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</si>
  <si>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</si>
  <si>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</si>
  <si>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</si>
  <si>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</si>
  <si>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</si>
  <si>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</si>
  <si>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</si>
  <si>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</si>
  <si>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</si>
  <si>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</si>
  <si>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</si>
  <si>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</si>
  <si>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</si>
  <si>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</si>
  <si>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</si>
  <si>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</si>
  <si>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</si>
  <si>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</si>
  <si>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</si>
  <si>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</si>
  <si>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</si>
  <si>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</si>
  <si>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</si>
  <si>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</si>
  <si>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</si>
  <si>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</si>
  <si>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</si>
  <si>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</si>
  <si>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</si>
  <si>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</si>
  <si>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</si>
  <si>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</si>
  <si>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</si>
  <si>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</si>
  <si>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</si>
  <si>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</si>
  <si>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</si>
  <si>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</si>
  <si>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</si>
  <si>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</si>
  <si>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</si>
  <si>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</si>
  <si>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</si>
  <si>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</si>
  <si>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</si>
  <si>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</si>
  <si>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</si>
  <si>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</si>
  <si>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</si>
  <si>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</si>
  <si>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</si>
  <si>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</si>
  <si>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</si>
  <si>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</si>
  <si>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</si>
  <si>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</si>
  <si>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</si>
  <si>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</si>
  <si>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</si>
  <si>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</si>
  <si>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</si>
  <si>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</si>
  <si>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</si>
  <si>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</si>
  <si>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</si>
  <si>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</si>
  <si>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</si>
  <si>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</si>
  <si>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</si>
  <si>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</si>
  <si>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</si>
  <si>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</si>
  <si>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</si>
  <si>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</si>
  <si>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</si>
  <si>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</si>
  <si>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</si>
  <si>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</si>
  <si>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</si>
  <si>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</si>
  <si>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</si>
  <si>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</si>
  <si>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</si>
  <si>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</si>
  <si>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</si>
  <si>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</si>
  <si>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</si>
  <si>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</si>
  <si>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</si>
  <si>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</si>
  <si>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</si>
  <si>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</si>
  <si>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</si>
  <si>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</si>
  <si>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</si>
  <si>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</si>
  <si>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</si>
  <si>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</si>
  <si>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</si>
  <si>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</si>
  <si>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</si>
  <si>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</si>
  <si>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</si>
  <si>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</si>
  <si>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</si>
  <si>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</si>
  <si>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</si>
  <si>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</si>
  <si>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</si>
  <si>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</si>
  <si>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</si>
  <si>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</si>
  <si>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</si>
  <si>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</si>
  <si>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</si>
  <si>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</si>
  <si>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</si>
  <si>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</si>
  <si>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</si>
  <si>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</si>
  <si>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</si>
  <si>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</si>
  <si>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</si>
  <si>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</si>
  <si>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</si>
  <si>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</si>
  <si>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</si>
  <si>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</si>
  <si>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</si>
  <si>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</si>
  <si>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</si>
  <si>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</si>
  <si>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</si>
  <si>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</si>
  <si>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</si>
  <si>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</si>
  <si>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</si>
  <si>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</si>
  <si>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</si>
  <si>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</si>
  <si>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</si>
  <si>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</si>
  <si>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</si>
  <si>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</si>
  <si>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</si>
  <si>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</si>
  <si>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</si>
  <si>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</si>
  <si>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</si>
  <si>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</si>
  <si>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</si>
  <si>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</si>
  <si>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</si>
  <si>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</si>
  <si>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</si>
  <si>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</si>
  <si>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</si>
  <si>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</si>
  <si>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</si>
  <si>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</si>
  <si>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</si>
  <si>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</si>
  <si>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</si>
  <si>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</si>
  <si>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</si>
  <si>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</si>
  <si>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</si>
  <si>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</si>
  <si>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</si>
  <si>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</si>
  <si>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</si>
  <si>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</si>
  <si>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</si>
  <si>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</si>
  <si>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</si>
  <si>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</si>
  <si>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</si>
  <si>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</si>
  <si>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</si>
  <si>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</si>
  <si>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</si>
  <si>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</si>
  <si>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</si>
  <si>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</si>
  <si>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</si>
  <si>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</si>
  <si>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</si>
  <si>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</si>
  <si>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</si>
  <si>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</si>
  <si>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</si>
  <si>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</si>
  <si>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</si>
  <si>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</si>
  <si>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</si>
  <si>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</si>
  <si>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</si>
  <si>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</si>
  <si>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</si>
  <si>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</si>
  <si>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</si>
  <si>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</si>
  <si>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</si>
  <si>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</si>
  <si>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</si>
  <si>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</si>
  <si>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</si>
  <si>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</si>
  <si>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</si>
  <si>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</si>
  <si>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</si>
  <si>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</si>
  <si>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</si>
  <si>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</si>
  <si>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</si>
  <si>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</si>
  <si>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</si>
  <si>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</si>
  <si>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</si>
  <si>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</si>
  <si>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</si>
  <si>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</si>
  <si>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</si>
  <si>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</si>
  <si>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</si>
  <si>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</si>
  <si>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</si>
  <si>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</si>
  <si>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</si>
  <si>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</si>
  <si>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</si>
  <si>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</si>
  <si>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</si>
  <si>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</si>
  <si>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</si>
  <si>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</si>
  <si>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</si>
  <si>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</si>
  <si>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</si>
  <si>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</si>
  <si>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</si>
  <si>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</si>
  <si>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</si>
  <si>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</si>
  <si>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</si>
  <si>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</si>
  <si>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</si>
  <si>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</si>
  <si>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</si>
  <si>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</si>
  <si>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</si>
  <si>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</si>
  <si>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</si>
  <si>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</si>
  <si>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</si>
  <si>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</si>
  <si>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</si>
  <si>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</si>
  <si>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</si>
  <si>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</si>
  <si>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</si>
  <si>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</si>
  <si>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</si>
  <si>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</si>
  <si>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</si>
  <si>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</si>
  <si>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</si>
  <si>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</si>
  <si>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</si>
  <si>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</si>
  <si>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</si>
  <si>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</si>
  <si>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</si>
  <si>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</si>
  <si>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</si>
  <si>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</si>
  <si>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</si>
  <si>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</si>
  <si>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</si>
  <si>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</si>
  <si>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</si>
  <si>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</si>
  <si>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</si>
  <si>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</si>
  <si>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</si>
  <si>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</si>
  <si>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</si>
  <si>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</si>
  <si>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</si>
  <si>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</si>
  <si>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</si>
  <si>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</si>
  <si>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</si>
  <si>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</si>
  <si>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</si>
  <si>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</si>
  <si>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</si>
  <si>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</si>
  <si>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</si>
  <si>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</si>
  <si>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</si>
  <si>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</si>
  <si>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</si>
  <si>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</si>
  <si>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</si>
  <si>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</si>
  <si>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</si>
  <si>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</si>
  <si>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</si>
  <si>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</si>
  <si>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</si>
  <si>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</si>
  <si>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</si>
  <si>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</si>
  <si>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</si>
  <si>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</si>
  <si>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</si>
  <si>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</si>
  <si>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</si>
  <si>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</si>
  <si>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</si>
  <si>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</si>
  <si>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</si>
  <si>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</si>
  <si>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</si>
  <si>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</si>
  <si>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</si>
  <si>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</si>
  <si>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</si>
  <si>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</si>
  <si>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</si>
  <si>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</si>
  <si>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</si>
  <si>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</si>
  <si>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</si>
  <si>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</si>
  <si>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</si>
  <si>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</si>
  <si>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</si>
  <si>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</si>
  <si>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</si>
  <si>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</si>
  <si>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</si>
  <si>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</si>
  <si>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</si>
  <si>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</si>
  <si>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</si>
  <si>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</si>
  <si>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</si>
  <si>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</si>
  <si>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</si>
  <si>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</si>
  <si>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</si>
  <si>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</si>
  <si>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</si>
  <si>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</si>
  <si>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</si>
  <si>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</si>
  <si>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</si>
  <si>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</si>
  <si>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</si>
  <si>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</si>
  <si>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</si>
  <si>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</si>
  <si>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</si>
  <si>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</si>
  <si>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</si>
  <si>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</si>
  <si>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</si>
  <si>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</si>
  <si>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</si>
  <si>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</si>
  <si>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</si>
  <si>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</si>
  <si>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</si>
  <si>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</si>
  <si>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</si>
  <si>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</si>
  <si>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</si>
  <si>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</si>
  <si>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</si>
  <si>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</si>
  <si>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</si>
  <si>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</si>
  <si>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</si>
  <si>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</si>
  <si>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</si>
  <si>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</si>
  <si>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</si>
  <si>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</si>
  <si>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</si>
  <si>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</si>
  <si>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</si>
  <si>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</si>
  <si>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</si>
  <si>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</si>
  <si>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</si>
  <si>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</si>
  <si>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</si>
  <si>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</si>
  <si>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</si>
  <si>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</si>
  <si>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</si>
  <si>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</si>
  <si>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</si>
  <si>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</si>
  <si>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</si>
  <si>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</si>
  <si>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</si>
  <si>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</si>
  <si>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</si>
  <si>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</si>
  <si>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</si>
  <si>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</si>
  <si>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</si>
  <si>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</si>
  <si>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</si>
  <si>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</si>
  <si>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</si>
  <si>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</si>
  <si>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</si>
  <si>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</si>
  <si>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</si>
  <si>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</si>
  <si>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</si>
  <si>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</si>
  <si>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</si>
  <si>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</si>
  <si>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</si>
  <si>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</si>
  <si>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</si>
  <si>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</si>
  <si>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</si>
  <si>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</si>
  <si>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</si>
  <si>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</si>
  <si>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</si>
  <si>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</si>
  <si>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</si>
  <si>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</si>
  <si>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</si>
  <si>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</si>
  <si>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</si>
  <si>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</si>
  <si>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</si>
  <si>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</si>
  <si>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</si>
  <si>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</si>
  <si>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</si>
  <si>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</si>
  <si>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</si>
  <si>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</si>
  <si>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</si>
  <si>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</si>
  <si>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</si>
  <si>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</si>
  <si>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</si>
  <si>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</si>
  <si>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</si>
  <si>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</si>
  <si>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</si>
  <si>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</si>
  <si>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</si>
  <si>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</si>
  <si>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</si>
  <si>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</si>
  <si>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</si>
  <si>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</si>
  <si>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</si>
  <si>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</si>
  <si>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</si>
  <si>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</si>
  <si>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</si>
  <si>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</si>
  <si>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</si>
  <si>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</si>
  <si>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</si>
  <si>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</si>
  <si>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</si>
  <si>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</si>
  <si>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</si>
  <si>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</si>
  <si>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</si>
  <si>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</si>
  <si>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</si>
  <si>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</si>
  <si>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</si>
  <si>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</si>
  <si>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</si>
  <si>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</si>
  <si>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</si>
  <si>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</si>
  <si>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</si>
  <si>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</si>
  <si>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</si>
  <si>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</si>
  <si>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</si>
  <si>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</si>
  <si>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</si>
  <si>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</si>
  <si>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</si>
  <si>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</si>
  <si>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</si>
  <si>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</si>
  <si>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</si>
  <si>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</si>
  <si>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</si>
  <si>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</si>
  <si>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</si>
  <si>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</si>
  <si>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</si>
  <si>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</si>
  <si>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</si>
  <si>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</si>
  <si>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</si>
  <si>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</si>
  <si>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</si>
  <si>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</si>
  <si>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</si>
  <si>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</si>
  <si>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</si>
  <si>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</si>
  <si>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</si>
  <si>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</si>
  <si>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</si>
  <si>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</si>
  <si>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</si>
  <si>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</si>
  <si>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</si>
  <si>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</si>
  <si>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</si>
  <si>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</si>
  <si>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</si>
  <si>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</si>
  <si>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</si>
  <si>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</si>
  <si>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</si>
  <si>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</si>
  <si>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</si>
  <si>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</si>
  <si>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</si>
  <si>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</si>
  <si>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</si>
  <si>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</si>
  <si>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</si>
  <si>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</si>
  <si>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</si>
  <si>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</si>
  <si>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</si>
  <si>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</si>
  <si>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</si>
  <si>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</si>
  <si>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</si>
  <si>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</si>
  <si>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</si>
  <si>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</si>
  <si>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</si>
  <si>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</si>
  <si>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</si>
  <si>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</si>
  <si>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</si>
  <si>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</si>
  <si>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</si>
  <si>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</si>
  <si>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</si>
  <si>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</si>
  <si>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</si>
  <si>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</si>
  <si>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</si>
  <si>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</si>
  <si>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</si>
  <si>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</si>
  <si>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</si>
  <si>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</si>
  <si>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</si>
  <si>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</si>
  <si>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</si>
  <si>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</si>
  <si>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</si>
  <si>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</si>
  <si>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</si>
  <si>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</si>
  <si>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</si>
  <si>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</si>
  <si>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</si>
  <si>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</si>
  <si>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</si>
  <si>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</si>
  <si>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</si>
  <si>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</si>
  <si>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</si>
  <si>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</si>
  <si>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</si>
  <si>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</si>
  <si>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</si>
  <si>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</si>
  <si>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</si>
  <si>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</si>
  <si>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</si>
  <si>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</si>
  <si>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</si>
  <si>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</si>
  <si>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</si>
  <si>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</si>
  <si>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</si>
  <si>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</si>
  <si>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</si>
  <si>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</si>
  <si>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</si>
  <si>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</si>
  <si>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</si>
  <si>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</si>
  <si>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</si>
  <si>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</si>
  <si>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</si>
  <si>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</si>
  <si>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</si>
  <si>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</si>
  <si>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</si>
  <si>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</si>
  <si>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</si>
  <si>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</si>
  <si>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</si>
  <si>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</si>
  <si>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</si>
  <si>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</si>
  <si>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</si>
  <si>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</si>
  <si>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</si>
  <si>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</si>
  <si>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</si>
  <si>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</si>
  <si>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</si>
  <si>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</si>
  <si>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</si>
  <si>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</si>
  <si>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</si>
  <si>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</si>
  <si>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</si>
  <si>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</si>
  <si>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</si>
  <si>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</si>
  <si>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</si>
  <si>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</si>
  <si>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</si>
  <si>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</si>
  <si>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</si>
  <si>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</si>
  <si>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</si>
  <si>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</si>
  <si>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</si>
  <si>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</si>
  <si>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</si>
  <si>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</si>
  <si>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</si>
  <si>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</si>
  <si>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</si>
  <si>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</si>
  <si>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</si>
  <si>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</si>
  <si>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</si>
  <si>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</si>
  <si>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</si>
  <si>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</si>
  <si>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</si>
  <si>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</si>
  <si>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</si>
  <si>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</si>
  <si>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</si>
  <si>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</si>
  <si>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</si>
  <si>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</si>
  <si>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</si>
  <si>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</si>
  <si>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</si>
  <si>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</si>
  <si>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</si>
  <si>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</si>
  <si>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</si>
  <si>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</si>
  <si>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</si>
  <si>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</si>
  <si>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</si>
  <si>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</si>
  <si>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</si>
  <si>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</si>
  <si>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</si>
  <si>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</si>
  <si>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</si>
  <si>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</si>
  <si>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</si>
  <si>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</si>
  <si>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</si>
  <si>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</si>
  <si>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</si>
  <si>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</si>
  <si>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</si>
  <si>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</si>
  <si>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</si>
  <si>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</si>
  <si>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</si>
  <si>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</si>
  <si>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</si>
  <si>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</si>
  <si>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</si>
  <si>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</si>
  <si>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</si>
  <si>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</si>
  <si>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</si>
  <si>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</si>
  <si>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</si>
  <si>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</si>
  <si>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</si>
  <si>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</si>
  <si>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</si>
  <si>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</si>
  <si>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</si>
  <si>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</si>
  <si>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</si>
  <si>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</si>
  <si>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</si>
  <si>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</si>
  <si>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</si>
  <si>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</si>
  <si>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</si>
  <si>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</si>
  <si>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</si>
  <si>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</si>
  <si>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</si>
  <si>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</si>
  <si>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</si>
  <si>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</si>
  <si>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</si>
  <si>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</si>
  <si>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</si>
  <si>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</si>
  <si>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</si>
  <si>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</si>
  <si>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</si>
  <si>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</si>
  <si>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</si>
  <si>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</si>
  <si>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</si>
  <si>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</si>
  <si>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</si>
  <si>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</si>
  <si>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</si>
  <si>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</si>
  <si>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</si>
  <si>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</si>
  <si>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</si>
  <si>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</si>
  <si>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</si>
  <si>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</si>
  <si>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</si>
  <si>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</si>
  <si>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</si>
  <si>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</si>
  <si>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</si>
  <si>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</si>
  <si>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</si>
  <si>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</si>
  <si>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</si>
  <si>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</si>
  <si>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</si>
  <si>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</si>
  <si>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</si>
  <si>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</si>
  <si>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</si>
  <si>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</si>
  <si>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</si>
  <si>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</si>
  <si>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</si>
  <si>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</si>
  <si>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</si>
  <si>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</si>
  <si>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</si>
  <si>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</si>
  <si>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</si>
  <si>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</si>
  <si>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</si>
  <si>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</si>
  <si>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</si>
  <si>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</si>
  <si>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</si>
  <si>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</si>
  <si>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</si>
  <si>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</si>
  <si>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</si>
  <si>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</si>
  <si>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</si>
  <si>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</si>
  <si>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</si>
  <si>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</si>
  <si>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</si>
  <si>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</si>
  <si>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</si>
  <si>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</si>
  <si>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</si>
  <si>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</si>
  <si>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</si>
  <si>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</si>
  <si>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</si>
  <si>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</si>
  <si>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</si>
  <si>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</si>
  <si>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</si>
  <si>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</si>
  <si>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</si>
  <si>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</si>
  <si>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</si>
  <si>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</si>
  <si>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</si>
  <si>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</si>
  <si>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</si>
  <si>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</si>
  <si>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</si>
  <si>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</si>
  <si>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</si>
  <si>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</si>
  <si>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</si>
  <si>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</si>
  <si>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</si>
  <si>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</si>
  <si>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</si>
  <si>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</si>
  <si>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</si>
  <si>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</si>
  <si>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</si>
  <si>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</si>
  <si>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</si>
  <si>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</si>
  <si>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</si>
  <si>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</si>
  <si>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</si>
  <si>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</si>
  <si>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</si>
  <si>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</si>
  <si>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</si>
  <si>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</si>
  <si>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</si>
  <si>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</si>
  <si>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</si>
  <si>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</si>
  <si>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</si>
  <si>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</si>
  <si>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</si>
  <si>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</si>
  <si>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</si>
  <si>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</si>
  <si>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</si>
  <si>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</si>
  <si>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</si>
  <si>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</si>
  <si>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</si>
  <si>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</si>
  <si>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</si>
  <si>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</si>
  <si>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</si>
  <si>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</si>
  <si>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</si>
  <si>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</si>
  <si>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</si>
  <si>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</si>
  <si>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</si>
  <si>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</si>
  <si>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</si>
  <si>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</si>
  <si>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</si>
  <si>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</si>
  <si>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</si>
  <si>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</si>
  <si>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</si>
  <si>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</si>
  <si>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</si>
  <si>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</si>
  <si>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</si>
  <si>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</si>
  <si>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</si>
  <si>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</si>
  <si>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</si>
  <si>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</si>
  <si>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</si>
  <si>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</si>
  <si>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</si>
  <si>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</si>
  <si>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</si>
  <si>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</si>
  <si>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</si>
  <si>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</si>
  <si>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</si>
  <si>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</si>
  <si>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</si>
  <si>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</si>
  <si>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</si>
  <si>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</si>
  <si>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</si>
  <si>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</si>
  <si>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</si>
  <si>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</si>
  <si>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</si>
  <si>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</si>
  <si>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</si>
  <si>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</si>
  <si>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</si>
  <si>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</si>
  <si>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</si>
  <si>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</si>
  <si>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</si>
  <si>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</si>
  <si>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</si>
  <si>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</si>
  <si>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</si>
  <si>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</si>
  <si>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</si>
  <si>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</si>
  <si>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</si>
  <si>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</si>
  <si>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</si>
  <si>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</si>
  <si>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</si>
  <si>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</si>
  <si>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</si>
  <si>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</si>
  <si>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</si>
  <si>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</si>
  <si>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</si>
  <si>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</si>
  <si>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</si>
  <si>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</si>
  <si>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</si>
  <si>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</si>
  <si>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</si>
  <si>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</si>
  <si>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</si>
  <si>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</si>
  <si>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</si>
  <si>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</si>
  <si>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</si>
  <si>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</si>
  <si>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</si>
  <si>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</si>
  <si>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</si>
  <si>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</si>
  <si>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</si>
  <si>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</si>
  <si>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</si>
  <si>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</si>
  <si>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</si>
  <si>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</si>
  <si>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</si>
  <si>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</si>
  <si>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</si>
  <si>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</si>
  <si>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</si>
  <si>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</si>
  <si>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</si>
  <si>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</si>
  <si>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</si>
  <si>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</si>
  <si>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</si>
  <si>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</si>
  <si>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</si>
  <si>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</si>
  <si>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</si>
  <si>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</si>
  <si>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</si>
  <si>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</si>
  <si>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</si>
  <si>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</si>
  <si>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</si>
  <si>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</si>
  <si>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</si>
  <si>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</si>
  <si>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</si>
  <si>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</si>
  <si>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</si>
  <si>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</si>
  <si>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</si>
  <si>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</si>
  <si>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</si>
  <si>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</si>
  <si>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</si>
  <si>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</si>
  <si>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</si>
  <si>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</si>
  <si>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</si>
  <si>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</si>
  <si>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</si>
  <si>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</si>
  <si>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</si>
  <si>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</si>
  <si>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</si>
  <si>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</si>
  <si>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</si>
  <si>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</si>
  <si>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</si>
  <si>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</si>
  <si>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</si>
  <si>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</si>
  <si>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</si>
  <si>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</si>
  <si>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</si>
  <si>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</si>
  <si>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</si>
  <si>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</si>
  <si>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</si>
  <si>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</si>
  <si>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</si>
  <si>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</si>
  <si>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</si>
  <si>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</si>
  <si>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</si>
  <si>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</si>
  <si>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</si>
  <si>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</si>
  <si>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</si>
  <si>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</si>
  <si>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</si>
  <si>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</si>
  <si>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</si>
  <si>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</si>
  <si>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</si>
  <si>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</si>
  <si>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</si>
  <si>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</si>
  <si>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</si>
  <si>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</si>
  <si>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</si>
  <si>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</si>
  <si>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</si>
  <si>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</si>
  <si>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</si>
  <si>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</si>
  <si>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</si>
  <si>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</si>
  <si>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</si>
  <si>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</si>
  <si>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</si>
  <si>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</si>
  <si>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</si>
  <si>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</si>
  <si>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</si>
  <si>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</si>
  <si>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</si>
  <si>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</si>
  <si>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</si>
  <si>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</si>
  <si>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</si>
  <si>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</si>
  <si>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</si>
  <si>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</si>
  <si>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</si>
  <si>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</si>
  <si>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</si>
  <si>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</si>
  <si>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</si>
  <si>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</si>
  <si>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</si>
  <si>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</si>
  <si>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</si>
  <si>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</si>
  <si>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</si>
  <si>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</si>
  <si>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</si>
  <si>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</si>
  <si>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</si>
  <si>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</si>
  <si>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</si>
  <si>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</si>
  <si>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</si>
  <si>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</si>
  <si>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</si>
  <si>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</si>
  <si>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</si>
  <si>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</si>
  <si>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</si>
  <si>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</si>
  <si>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</si>
  <si>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</si>
  <si>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</si>
  <si>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</si>
  <si>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</si>
  <si>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</si>
  <si>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</si>
  <si>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</si>
  <si>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</si>
  <si>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</si>
  <si>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</si>
  <si>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</si>
  <si>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</si>
  <si>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</si>
  <si>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</si>
  <si>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</si>
  <si>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</si>
  <si>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</si>
  <si>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</si>
  <si>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</si>
  <si>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</si>
  <si>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</si>
  <si>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</si>
  <si>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</si>
  <si>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</si>
  <si>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</si>
  <si>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</si>
  <si>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</si>
  <si>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</si>
  <si>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</si>
  <si>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</si>
  <si>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</si>
  <si>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</si>
  <si>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</si>
  <si>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</si>
  <si>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</si>
  <si>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</si>
  <si>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</si>
  <si>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</si>
  <si>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</si>
  <si>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</si>
  <si>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</si>
  <si>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</si>
  <si>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</si>
  <si>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</si>
  <si>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</si>
  <si>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</si>
  <si>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</si>
  <si>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</si>
  <si>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</si>
  <si>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</si>
  <si>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</si>
  <si>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</si>
  <si>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</si>
  <si>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</si>
  <si>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</si>
  <si>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</si>
  <si>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</si>
  <si>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</si>
  <si>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</si>
  <si>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</si>
  <si>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</si>
  <si>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</si>
  <si>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</si>
  <si>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</si>
  <si>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</si>
  <si>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</si>
  <si>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</si>
  <si>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</si>
  <si>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</si>
  <si>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</si>
  <si>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</si>
  <si>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</si>
  <si>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</si>
  <si>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</si>
  <si>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</si>
  <si>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</si>
  <si>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</si>
  <si>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</si>
  <si>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</si>
  <si>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</si>
  <si>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</si>
  <si>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</si>
  <si>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</si>
  <si>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</si>
  <si>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</si>
  <si>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</si>
  <si>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</si>
  <si>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</si>
  <si>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</si>
  <si>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</si>
  <si>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</si>
  <si>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</si>
  <si>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</si>
  <si>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</si>
  <si>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</si>
  <si>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</si>
  <si>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</si>
  <si>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</si>
  <si>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</si>
  <si>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</si>
  <si>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</si>
  <si>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</si>
  <si>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</si>
  <si>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</si>
  <si>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</si>
  <si>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</si>
  <si>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</si>
  <si>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</si>
  <si>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</si>
  <si>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</si>
  <si>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</si>
  <si>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</si>
  <si>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</si>
  <si>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</si>
  <si>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</si>
  <si>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</si>
  <si>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</si>
  <si>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</si>
  <si>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</si>
  <si>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</si>
  <si>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</si>
  <si>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</si>
  <si>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</si>
  <si>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</si>
  <si>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</si>
  <si>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</si>
  <si>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</si>
  <si>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</si>
  <si>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</si>
  <si>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</si>
  <si>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</si>
  <si>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</si>
  <si>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</si>
  <si>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</si>
  <si>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</si>
  <si>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</si>
  <si>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</si>
  <si>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</si>
  <si>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</si>
  <si>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</si>
  <si>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</si>
  <si>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</si>
  <si>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</si>
  <si>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</si>
  <si>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</si>
  <si>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</si>
  <si>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</si>
  <si>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</si>
  <si>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</si>
  <si>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</si>
  <si>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</si>
  <si>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</si>
  <si>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</si>
  <si>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</si>
  <si>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</si>
  <si>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</si>
  <si>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</si>
  <si>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</si>
  <si>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</si>
  <si>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</si>
  <si>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</si>
  <si>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</si>
  <si>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</si>
  <si>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</si>
  <si>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</si>
  <si>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</si>
  <si>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</si>
  <si>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</si>
  <si>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</si>
  <si>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</si>
  <si>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</si>
  <si>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</si>
  <si>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</si>
  <si>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</si>
  <si>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</si>
  <si>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</si>
  <si>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</si>
  <si>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</si>
  <si>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</si>
  <si>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</si>
  <si>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</si>
  <si>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</si>
  <si>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</si>
  <si>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</si>
  <si>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</si>
  <si>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</si>
  <si>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</si>
  <si>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</si>
  <si>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</si>
  <si>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</si>
  <si>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</si>
  <si>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</si>
  <si>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</si>
  <si>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</si>
  <si>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</si>
  <si>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</si>
  <si>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</si>
  <si>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</si>
  <si>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</si>
  <si>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</si>
  <si>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</si>
  <si>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</si>
  <si>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</si>
  <si>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</si>
  <si>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</si>
  <si>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</si>
  <si>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</si>
  <si>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</si>
  <si>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</si>
  <si>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</si>
  <si>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</si>
  <si>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</si>
  <si>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</si>
  <si>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</si>
  <si>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</si>
  <si>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</si>
  <si>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</si>
  <si>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</si>
  <si>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</si>
  <si>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</si>
  <si>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</si>
  <si>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</si>
  <si>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</si>
  <si>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</si>
  <si>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</si>
  <si>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</si>
  <si>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</si>
  <si>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</si>
  <si>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</si>
  <si>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</si>
  <si>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</si>
  <si>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</si>
  <si>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</si>
  <si>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</si>
  <si>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</si>
  <si>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</si>
  <si>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</si>
  <si>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</si>
  <si>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</si>
  <si>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</si>
  <si>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</si>
  <si>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</si>
  <si>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</si>
  <si>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</si>
  <si>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</si>
  <si>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</si>
  <si>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</si>
  <si>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</si>
  <si>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</si>
  <si>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</si>
  <si>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</si>
  <si>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</si>
  <si>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</si>
  <si>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</si>
  <si>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</si>
  <si>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</si>
  <si>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</si>
  <si>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</si>
  <si>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</si>
  <si>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</si>
  <si>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</si>
  <si>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</si>
  <si>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</si>
  <si>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</si>
  <si>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</si>
  <si>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</si>
  <si>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</si>
  <si>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</si>
  <si>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</si>
  <si>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</si>
  <si>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</si>
  <si>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</si>
  <si>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</si>
  <si>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</si>
  <si>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</si>
  <si>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</si>
  <si>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</si>
  <si>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</si>
  <si>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</si>
  <si>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</si>
  <si>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</si>
  <si>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</si>
  <si>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</si>
  <si>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</si>
  <si>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</si>
  <si>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</si>
  <si>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</si>
  <si>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</si>
  <si>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</si>
  <si>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</si>
  <si>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</si>
  <si>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</si>
  <si>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</si>
  <si>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</si>
  <si>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</si>
  <si>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</si>
  <si>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</si>
  <si>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</si>
  <si>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</si>
  <si>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</si>
  <si>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</si>
  <si>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</si>
  <si>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</si>
  <si>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</si>
  <si>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</si>
  <si>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</si>
  <si>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</si>
  <si>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</si>
  <si>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</si>
  <si>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</si>
  <si>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</si>
  <si>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</si>
  <si>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</si>
  <si>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</si>
  <si>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</si>
  <si>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</si>
  <si>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</si>
  <si>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</si>
  <si>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</si>
  <si>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</si>
  <si>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</si>
  <si>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</si>
  <si>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</si>
  <si>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</si>
  <si>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</si>
  <si>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</si>
  <si>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</si>
  <si>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</si>
  <si>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</si>
  <si>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</si>
  <si>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</si>
  <si>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</si>
  <si>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</si>
  <si>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</si>
  <si>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</si>
  <si>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</si>
  <si>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</si>
  <si>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</si>
  <si>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</si>
  <si>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</si>
  <si>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</si>
  <si>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</si>
  <si>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</si>
  <si>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</si>
  <si>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</si>
  <si>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</si>
  <si>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</si>
  <si>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</si>
  <si>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</si>
  <si>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</si>
  <si>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</si>
  <si>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</si>
  <si>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</si>
  <si>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</si>
  <si>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</si>
  <si>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</si>
  <si>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</si>
  <si>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</si>
  <si>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</si>
  <si>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</si>
  <si>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</si>
  <si>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</si>
  <si>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</si>
  <si>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</si>
  <si>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</si>
  <si>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</si>
  <si>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</si>
  <si>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</si>
  <si>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</si>
  <si>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</si>
  <si>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</si>
  <si>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</si>
  <si>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</si>
  <si>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</si>
  <si>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</si>
  <si>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</si>
  <si>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</si>
  <si>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</si>
  <si>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</si>
  <si>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</si>
  <si>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</si>
  <si>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</si>
  <si>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</si>
  <si>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</si>
  <si>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</si>
  <si>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</si>
  <si>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</si>
  <si>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</si>
  <si>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</si>
  <si>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</si>
  <si>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</si>
  <si>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</si>
  <si>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</si>
  <si>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</si>
  <si>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</si>
  <si>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</si>
  <si>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</si>
  <si>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</si>
  <si>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</si>
  <si>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</si>
  <si>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</si>
  <si>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</si>
  <si>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</si>
  <si>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</si>
  <si>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</si>
  <si>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</si>
  <si>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</si>
  <si>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</si>
  <si>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</si>
  <si>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</si>
  <si>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</si>
  <si>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</si>
  <si>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</si>
  <si>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</si>
  <si>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</si>
  <si>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</si>
  <si>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</si>
  <si>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</si>
  <si>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</si>
  <si>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</si>
  <si>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</si>
  <si>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</si>
  <si>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</si>
  <si>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</si>
  <si>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</si>
  <si>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</si>
  <si>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</si>
  <si>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</si>
  <si>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</si>
  <si>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</si>
  <si>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</si>
  <si>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</si>
  <si>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</si>
  <si>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</si>
  <si>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</si>
  <si>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</si>
  <si>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</si>
  <si>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</si>
  <si>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</si>
  <si>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</si>
  <si>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</si>
  <si>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</si>
  <si>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</si>
  <si>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</si>
  <si>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</si>
  <si>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</si>
  <si>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</si>
  <si>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</si>
  <si>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</si>
  <si>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</si>
  <si>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</si>
  <si>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</si>
  <si>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</si>
  <si>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</si>
  <si>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</si>
  <si>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</si>
  <si>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</si>
  <si>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</si>
  <si>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</si>
  <si>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</si>
  <si>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</si>
  <si>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</si>
  <si>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</si>
  <si>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</si>
  <si>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</si>
  <si>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</si>
  <si>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</si>
  <si>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</si>
  <si>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</si>
  <si>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</si>
  <si>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</si>
  <si>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</si>
  <si>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</si>
  <si>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</si>
  <si>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</si>
  <si>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</si>
  <si>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</si>
  <si>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</si>
  <si>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</si>
  <si>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</si>
  <si>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</si>
  <si>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</si>
  <si>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</si>
  <si>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</si>
  <si>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</si>
  <si>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</si>
  <si>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</si>
  <si>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</si>
  <si>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</si>
  <si>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</si>
  <si>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</si>
  <si>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</si>
  <si>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</si>
  <si>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</si>
  <si>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</si>
  <si>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</si>
  <si>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</si>
  <si>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</si>
  <si>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</si>
  <si>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</si>
  <si>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</si>
  <si>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</si>
  <si>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</si>
  <si>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</si>
  <si>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</si>
  <si>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</si>
  <si>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</si>
  <si>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</si>
  <si>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</si>
  <si>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</si>
  <si>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</si>
  <si>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</si>
  <si>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</si>
  <si>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</si>
  <si>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</si>
  <si>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</si>
  <si>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</si>
  <si>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</si>
  <si>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</si>
  <si>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</si>
  <si>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</si>
  <si>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</si>
  <si>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</si>
  <si>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</si>
  <si>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</si>
  <si>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</si>
  <si>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</si>
  <si>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</si>
  <si>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</si>
  <si>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</si>
  <si>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</si>
  <si>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</si>
  <si>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</si>
  <si>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</si>
  <si>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</si>
  <si>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</si>
  <si>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</si>
  <si>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</si>
  <si>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</si>
  <si>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</si>
  <si>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</si>
  <si>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</si>
  <si>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</si>
  <si>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</si>
  <si>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</si>
  <si>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</si>
  <si>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</si>
  <si>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</si>
  <si>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</si>
  <si>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</si>
  <si>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</si>
  <si>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</si>
  <si>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</si>
  <si>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</si>
  <si>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</si>
  <si>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</si>
  <si>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</si>
  <si>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</si>
  <si>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</si>
  <si>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</si>
  <si>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</si>
  <si>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</si>
  <si>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</si>
  <si>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</si>
  <si>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</si>
  <si>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</si>
  <si>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</si>
  <si>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</si>
  <si>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</si>
  <si>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</si>
  <si>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</si>
  <si>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</si>
  <si>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</si>
  <si>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</si>
  <si>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</si>
  <si>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</si>
  <si>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</si>
  <si>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</si>
  <si>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</si>
  <si>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</si>
  <si>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</si>
  <si>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</si>
  <si>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</si>
  <si>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</si>
  <si>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</si>
  <si>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</si>
  <si>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</si>
  <si>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</si>
  <si>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</si>
  <si>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</si>
  <si>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</si>
  <si>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</si>
  <si>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</si>
  <si>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</si>
  <si>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</si>
  <si>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</si>
  <si>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</si>
  <si>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</si>
  <si>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</si>
  <si>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</si>
  <si>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</si>
  <si>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</si>
  <si>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</si>
  <si>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</si>
  <si>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</si>
  <si>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</si>
  <si>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</si>
  <si>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</si>
  <si>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</si>
  <si>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</si>
  <si>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</si>
  <si>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</si>
  <si>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</si>
  <si>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</si>
  <si>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</si>
  <si>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</si>
  <si>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</si>
  <si>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</si>
  <si>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</si>
  <si>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</si>
  <si>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</si>
  <si>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</si>
  <si>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</si>
  <si>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</si>
  <si>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</si>
  <si>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</si>
  <si>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</si>
  <si>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</si>
  <si>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</si>
  <si>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</si>
  <si>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</si>
  <si>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</si>
  <si>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</si>
  <si>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</si>
  <si>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</si>
  <si>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</si>
  <si>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</si>
  <si>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</si>
  <si>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</si>
  <si>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</si>
  <si>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</si>
  <si>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</si>
  <si>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</si>
  <si>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</si>
  <si>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</si>
  <si>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</si>
  <si>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</si>
  <si>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</si>
  <si>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</si>
  <si>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</si>
  <si>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</si>
  <si>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</si>
  <si>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</si>
  <si>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</si>
  <si>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</si>
  <si>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</si>
  <si>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</si>
  <si>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</si>
  <si>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</si>
  <si>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</si>
  <si>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</si>
  <si>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</si>
  <si>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</si>
  <si>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</si>
  <si>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</si>
  <si>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</si>
  <si>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</si>
  <si>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</si>
  <si>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</si>
  <si>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</si>
  <si>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</si>
  <si>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</si>
  <si>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</si>
  <si>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</si>
  <si>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</si>
  <si>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</si>
  <si>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</si>
  <si>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</si>
  <si>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</si>
  <si>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</si>
  <si>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</si>
  <si>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</si>
  <si>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</si>
  <si>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</si>
  <si>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</si>
  <si>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</si>
  <si>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</si>
  <si>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</si>
  <si>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</si>
  <si>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</si>
  <si>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</si>
  <si>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</si>
  <si>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</si>
  <si>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</si>
  <si>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</si>
  <si>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</si>
  <si>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</si>
  <si>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</si>
  <si>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</si>
  <si>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</si>
  <si>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</si>
  <si>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</si>
  <si>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</si>
  <si>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</si>
  <si>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</si>
  <si>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</si>
  <si>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</si>
  <si>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</si>
  <si>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</si>
  <si>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</si>
  <si>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</si>
  <si>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</si>
  <si>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</si>
  <si>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</si>
  <si>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</si>
  <si>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</si>
  <si>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</si>
  <si>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</si>
  <si>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</si>
  <si>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</si>
  <si>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</si>
  <si>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</si>
  <si>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</si>
  <si>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</si>
  <si>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</si>
  <si>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</si>
  <si>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</si>
  <si>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</si>
  <si>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</si>
  <si>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</si>
  <si>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</si>
  <si>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</si>
  <si>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</si>
  <si>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</si>
  <si>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</si>
  <si>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</si>
  <si>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</si>
  <si>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</si>
  <si>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</si>
  <si>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</si>
  <si>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</si>
  <si>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</si>
  <si>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</si>
  <si>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</si>
  <si>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</si>
  <si>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</si>
  <si>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</si>
  <si>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</si>
  <si>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</si>
  <si>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</si>
  <si>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</si>
  <si>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</si>
  <si>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</si>
  <si>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</si>
  <si>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</si>
  <si>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</si>
  <si>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</si>
  <si>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</si>
  <si>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</si>
  <si>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</si>
  <si>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</si>
  <si>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</si>
  <si>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</si>
  <si>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</si>
  <si>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</si>
  <si>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</si>
  <si>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</si>
  <si>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</si>
  <si>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</si>
  <si>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</si>
  <si>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</si>
  <si>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</si>
  <si>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</si>
  <si>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</si>
  <si>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</si>
  <si>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</si>
  <si>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</si>
  <si>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</si>
  <si>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</si>
  <si>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</si>
  <si>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</si>
  <si>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</si>
  <si>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</si>
  <si>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</si>
  <si>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</si>
  <si>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</si>
  <si>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</si>
  <si>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</si>
  <si>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</si>
  <si>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</si>
  <si>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</si>
  <si>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</si>
  <si>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</si>
  <si>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</si>
  <si>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</si>
  <si>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</si>
  <si>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</si>
  <si>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</si>
  <si>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</si>
  <si>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</si>
  <si>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</si>
  <si>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</si>
  <si>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</si>
  <si>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</si>
  <si>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</si>
  <si>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</si>
  <si>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</si>
  <si>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</si>
  <si>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</si>
  <si>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</si>
  <si>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</si>
  <si>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</si>
  <si>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</si>
  <si>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</si>
  <si>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</si>
  <si>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</si>
  <si>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</si>
  <si>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</si>
  <si>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</si>
  <si>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</si>
  <si>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</si>
  <si>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</si>
  <si>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</si>
  <si>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</si>
  <si>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</si>
  <si>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</si>
  <si>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</si>
  <si>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</si>
  <si>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</si>
  <si>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</si>
  <si>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</si>
  <si>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</si>
  <si>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</si>
  <si>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</si>
  <si>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</si>
  <si>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</si>
  <si>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</si>
  <si>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</si>
  <si>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</si>
  <si>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</si>
  <si>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</si>
  <si>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</si>
  <si>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</si>
  <si>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</si>
  <si>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</si>
  <si>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</si>
  <si>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</si>
  <si>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</si>
  <si>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</si>
  <si>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</si>
  <si>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</si>
  <si>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</si>
  <si>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</si>
  <si>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</si>
  <si>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</si>
  <si>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</si>
  <si>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</si>
  <si>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</si>
  <si>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</si>
  <si>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</si>
  <si>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</si>
  <si>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</si>
  <si>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</si>
  <si>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</si>
  <si>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</si>
  <si>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</si>
  <si>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</si>
  <si>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</si>
  <si>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</si>
  <si>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</si>
  <si>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</si>
  <si>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</si>
  <si>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</si>
  <si>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</si>
  <si>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</si>
  <si>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</si>
  <si>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</si>
  <si>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</si>
  <si>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</si>
  <si>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</si>
  <si>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</si>
  <si>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</si>
  <si>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</si>
  <si>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</si>
  <si>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</si>
  <si>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</si>
  <si>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</si>
  <si>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</si>
  <si>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</si>
  <si>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</si>
  <si>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</si>
  <si>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</si>
  <si>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</si>
  <si>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</si>
  <si>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</si>
  <si>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</si>
  <si>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</si>
  <si>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</si>
  <si>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</si>
  <si>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</si>
  <si>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</si>
  <si>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</si>
  <si>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</si>
  <si>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</si>
  <si>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</si>
  <si>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</si>
  <si>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</si>
  <si>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</si>
  <si>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</si>
  <si>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</si>
  <si>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</si>
  <si>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</si>
  <si>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</si>
  <si>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</si>
  <si>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</si>
  <si>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</si>
  <si>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</si>
  <si>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</si>
  <si>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</si>
  <si>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</si>
  <si>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</si>
  <si>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</si>
  <si>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</si>
  <si>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</si>
  <si>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</si>
  <si>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</si>
  <si>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</si>
  <si>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</si>
  <si>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</si>
  <si>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</si>
  <si>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</si>
  <si>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</si>
  <si>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</si>
  <si>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</si>
  <si>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</si>
  <si>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</si>
  <si>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</si>
  <si>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</si>
  <si>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</si>
  <si>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</si>
  <si>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</si>
  <si>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</si>
  <si>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</si>
  <si>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</si>
  <si>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</si>
  <si>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</si>
  <si>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</si>
  <si>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</si>
  <si>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</si>
  <si>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</si>
  <si>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</si>
  <si>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</si>
  <si>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</si>
  <si>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</si>
  <si>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</si>
  <si>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</si>
  <si>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</si>
  <si>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</si>
  <si>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</si>
  <si>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</si>
  <si>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</si>
  <si>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</si>
  <si>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</si>
  <si>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</si>
  <si>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</si>
  <si>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</si>
  <si>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</si>
  <si>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</si>
  <si>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</si>
  <si>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</si>
  <si>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</si>
  <si>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</si>
  <si>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</si>
  <si>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</si>
  <si>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</si>
  <si>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</si>
  <si>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</si>
  <si>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</si>
  <si>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</si>
  <si>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</si>
  <si>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</si>
  <si>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</si>
  <si>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</si>
  <si>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</si>
  <si>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</si>
  <si>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</si>
  <si>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</si>
  <si>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</si>
  <si>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</si>
  <si>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</si>
  <si>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</si>
  <si>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</si>
  <si>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</si>
  <si>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</si>
  <si>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</si>
  <si>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</si>
  <si>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</si>
  <si>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</si>
  <si>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</si>
  <si>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</si>
  <si>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</si>
  <si>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</si>
  <si>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</si>
  <si>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</si>
  <si>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</si>
  <si>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</si>
  <si>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</si>
  <si>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</si>
  <si>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</si>
  <si>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</si>
  <si>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</si>
  <si>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</si>
  <si>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</si>
  <si>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</si>
  <si>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</si>
  <si>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</si>
  <si>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</si>
  <si>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</si>
  <si>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</si>
  <si>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</si>
  <si>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</si>
  <si>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</si>
  <si>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</si>
  <si>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</si>
  <si>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</si>
  <si>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</si>
  <si>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</si>
  <si>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</si>
  <si>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</si>
  <si>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</si>
  <si>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</si>
  <si>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</si>
  <si>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</si>
  <si>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</si>
  <si>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</si>
  <si>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</si>
  <si>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</si>
  <si>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</si>
  <si>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</si>
  <si>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</si>
  <si>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</si>
  <si>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</si>
  <si>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</si>
  <si>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</si>
  <si>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</si>
  <si>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</si>
  <si>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</si>
  <si>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</si>
  <si>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</si>
  <si>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</si>
  <si>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</si>
  <si>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</si>
  <si>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</si>
  <si>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</si>
  <si>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</si>
  <si>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</si>
  <si>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</si>
  <si>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</si>
  <si>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</si>
  <si>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</si>
  <si>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</si>
  <si>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</si>
  <si>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</si>
  <si>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</si>
  <si>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</si>
  <si>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</si>
  <si>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</si>
  <si>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</si>
  <si>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</si>
  <si>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</si>
  <si>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</si>
  <si>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</si>
  <si>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</si>
  <si>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</si>
  <si>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</si>
  <si>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</si>
  <si>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</si>
  <si>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</si>
  <si>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</si>
  <si>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</si>
  <si>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</si>
  <si>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</si>
  <si>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</si>
  <si>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</si>
  <si>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</si>
  <si>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</si>
  <si>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</si>
  <si>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</si>
  <si>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</si>
  <si>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</si>
  <si>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</si>
  <si>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</si>
  <si>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</si>
  <si>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</si>
  <si>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</si>
  <si>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</si>
  <si>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</si>
  <si>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</si>
  <si>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</si>
  <si>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</si>
  <si>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</si>
  <si>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</si>
  <si>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</si>
  <si>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</si>
  <si>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</si>
  <si>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</si>
  <si>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</si>
  <si>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</si>
  <si>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</si>
  <si>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</si>
  <si>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</si>
  <si>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</si>
  <si>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</si>
  <si>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</si>
  <si>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</si>
  <si>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</si>
  <si>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</si>
  <si>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</si>
  <si>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</si>
  <si>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</si>
  <si>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</si>
  <si>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</si>
  <si>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</si>
  <si>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</si>
  <si>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</si>
  <si>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</si>
  <si>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</si>
  <si>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</si>
  <si>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</si>
  <si>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</si>
  <si>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</si>
  <si>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</si>
  <si>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</si>
  <si>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</si>
  <si>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</si>
  <si>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</si>
  <si>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</si>
  <si>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</si>
  <si>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</si>
  <si>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</si>
  <si>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</si>
  <si>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</si>
  <si>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</si>
  <si>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</si>
  <si>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</si>
  <si>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</si>
  <si>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</si>
  <si>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</si>
  <si>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</si>
  <si>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</si>
  <si>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</si>
  <si>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</si>
  <si>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</si>
  <si>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</si>
  <si>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</si>
  <si>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</si>
  <si>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</si>
  <si>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</si>
  <si>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</si>
  <si>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</si>
  <si>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</si>
  <si>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</si>
  <si>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</si>
  <si>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</si>
  <si>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</si>
  <si>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</si>
  <si>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</si>
  <si>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</si>
  <si>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</si>
  <si>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</si>
  <si>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</si>
  <si>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</si>
  <si>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</si>
  <si>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</si>
  <si>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</si>
  <si>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</si>
  <si>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</si>
  <si>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</si>
  <si>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</si>
  <si>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</si>
  <si>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</si>
  <si>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</si>
  <si>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</si>
  <si>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</si>
  <si>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</si>
  <si>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</si>
  <si>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</si>
  <si>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</si>
  <si>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</si>
  <si>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</si>
  <si>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</si>
  <si>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</si>
  <si>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</si>
  <si>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</si>
  <si>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</si>
  <si>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</si>
  <si>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</si>
  <si>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</si>
  <si>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</si>
  <si>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</si>
  <si>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</si>
  <si>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</si>
  <si>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</si>
  <si>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</si>
  <si>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</si>
  <si>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</si>
  <si>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</si>
  <si>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</si>
  <si>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</si>
  <si>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</si>
  <si>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</si>
  <si>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</si>
  <si>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</si>
  <si>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</si>
  <si>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</si>
  <si>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</si>
  <si>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</si>
  <si>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</si>
  <si>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</si>
  <si>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</si>
  <si>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</si>
  <si>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</si>
  <si>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</si>
  <si>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</si>
  <si>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</si>
  <si>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</si>
  <si>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</si>
  <si>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</si>
  <si>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</si>
  <si>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</si>
  <si>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</si>
  <si>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</si>
  <si>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</si>
  <si>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</si>
  <si>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</si>
  <si>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</si>
  <si>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</si>
  <si>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</si>
  <si>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</si>
  <si>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</si>
  <si>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</si>
  <si>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</si>
  <si>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</si>
  <si>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</si>
  <si>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</si>
  <si>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</si>
  <si>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</si>
  <si>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</si>
  <si>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</si>
  <si>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</si>
  <si>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</si>
  <si>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</si>
  <si>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</si>
  <si>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</si>
  <si>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</si>
  <si>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</si>
  <si>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</si>
  <si>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</si>
  <si>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</si>
  <si>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</si>
  <si>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</si>
  <si>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</si>
  <si>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</si>
  <si>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</si>
  <si>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</si>
  <si>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</si>
  <si>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</si>
  <si>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</si>
  <si>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</si>
  <si>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</si>
  <si>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</si>
  <si>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</si>
  <si>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</si>
  <si>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</si>
  <si>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</si>
  <si>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</si>
  <si>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</si>
  <si>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</si>
  <si>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</si>
  <si>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</si>
  <si>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</si>
  <si>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</si>
  <si>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</si>
  <si>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</si>
  <si>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</si>
  <si>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</si>
  <si>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</si>
  <si>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</si>
  <si>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</si>
  <si>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</si>
  <si>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</si>
  <si>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</si>
  <si>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</si>
  <si>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</si>
  <si>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</si>
  <si>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</si>
  <si>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</si>
  <si>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</si>
  <si>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</si>
  <si>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</si>
  <si>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</si>
  <si>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</si>
  <si>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</si>
  <si>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</si>
  <si>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</si>
  <si>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</si>
  <si>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</si>
  <si>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</si>
  <si>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</si>
  <si>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</si>
  <si>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</si>
  <si>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</si>
  <si>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</si>
  <si>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</si>
  <si>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</si>
  <si>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</si>
  <si>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</si>
  <si>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</si>
  <si>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</si>
  <si>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</si>
  <si>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</si>
  <si>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</si>
  <si>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</si>
  <si>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</si>
  <si>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</si>
  <si>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</si>
  <si>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</si>
  <si>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</si>
  <si>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</si>
  <si>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</si>
  <si>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</si>
  <si>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</si>
  <si>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</si>
  <si>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</si>
  <si>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</si>
  <si>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</si>
  <si>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</si>
  <si>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</si>
  <si>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</si>
  <si>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</si>
  <si>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</si>
  <si>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</si>
  <si>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</si>
  <si>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</si>
  <si>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</si>
  <si>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</si>
  <si>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</si>
  <si>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</si>
  <si>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</si>
  <si>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</si>
  <si>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</si>
  <si>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</si>
  <si>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</si>
  <si>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</si>
  <si>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</si>
  <si>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</si>
  <si>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</si>
  <si>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</si>
  <si>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</si>
  <si>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</si>
  <si>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</si>
  <si>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</si>
  <si>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</si>
  <si>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</si>
  <si>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</si>
  <si>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</si>
  <si>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</si>
  <si>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</si>
  <si>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</si>
  <si>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</si>
  <si>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</si>
  <si>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</si>
  <si>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</si>
  <si>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</si>
  <si>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</si>
  <si>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</si>
  <si>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</si>
  <si>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</si>
  <si>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</si>
  <si>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</si>
  <si>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</si>
  <si>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</si>
  <si>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</si>
  <si>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</si>
  <si>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</si>
  <si>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</si>
  <si>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</si>
  <si>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</si>
  <si>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</si>
  <si>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</si>
  <si>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</si>
  <si>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</si>
  <si>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</si>
  <si>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</si>
  <si>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</si>
  <si>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</si>
  <si>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</si>
  <si>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</si>
  <si>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</si>
  <si>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</si>
  <si>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</si>
  <si>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</si>
  <si>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</si>
  <si>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</si>
  <si>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</si>
  <si>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</si>
  <si>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</si>
  <si>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</si>
  <si>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</si>
  <si>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</si>
  <si>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</si>
  <si>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</si>
  <si>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</si>
  <si>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</si>
  <si>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</si>
  <si>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</si>
  <si>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</si>
  <si>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</si>
  <si>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</si>
  <si>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</si>
  <si>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</si>
  <si>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</si>
  <si>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</si>
  <si>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</si>
  <si>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</si>
  <si>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</si>
  <si>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</si>
  <si>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</si>
  <si>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</si>
  <si>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</si>
  <si>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</si>
  <si>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</si>
  <si>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</si>
  <si>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</si>
  <si>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</si>
  <si>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</si>
  <si>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</si>
  <si>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</si>
  <si>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</si>
  <si>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</si>
  <si>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</si>
  <si>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</si>
  <si>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</si>
  <si>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</si>
  <si>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</si>
  <si>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</si>
  <si>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</si>
  <si>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</si>
  <si>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</si>
  <si>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</si>
  <si>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</si>
  <si>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</si>
  <si>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</si>
  <si>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</si>
  <si>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</si>
  <si>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</si>
  <si>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</si>
  <si>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</si>
  <si>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</si>
  <si>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</si>
  <si>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</si>
  <si>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</si>
  <si>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</si>
  <si>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</si>
  <si>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</si>
  <si>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</si>
  <si>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</si>
  <si>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</si>
  <si>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</si>
  <si>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</si>
  <si>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</si>
  <si>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</si>
  <si>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</si>
  <si>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</si>
  <si>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</si>
  <si>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</si>
  <si>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</si>
  <si>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</si>
  <si>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</si>
  <si>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</si>
  <si>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</si>
  <si>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</si>
  <si>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</si>
  <si>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</si>
  <si>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</si>
  <si>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</si>
  <si>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</si>
  <si>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</si>
  <si>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</si>
  <si>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</si>
  <si>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</si>
  <si>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</si>
  <si>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</si>
  <si>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</si>
  <si>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</si>
  <si>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</si>
  <si>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</si>
  <si>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</si>
  <si>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</si>
  <si>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</si>
  <si>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</si>
  <si>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</si>
  <si>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</si>
  <si>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</si>
  <si>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</si>
  <si>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</si>
  <si>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</si>
  <si>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</si>
  <si>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</si>
  <si>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</si>
  <si>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</si>
  <si>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</si>
  <si>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</si>
  <si>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</si>
  <si>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</si>
  <si>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</si>
  <si>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</si>
  <si>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</si>
  <si>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</si>
  <si>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</si>
  <si>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</si>
  <si>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</si>
  <si>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</si>
  <si>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</si>
  <si>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</si>
  <si>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</si>
  <si>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</si>
  <si>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</si>
  <si>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</si>
  <si>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</si>
  <si>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</si>
  <si>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</si>
  <si>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</si>
  <si>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</si>
  <si>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</si>
  <si>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</si>
  <si>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</si>
  <si>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</si>
  <si>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</si>
  <si>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</si>
  <si>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</si>
  <si>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</si>
  <si>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</si>
  <si>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</si>
  <si>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</si>
  <si>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</si>
  <si>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</si>
  <si>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</si>
  <si>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</si>
  <si>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</si>
  <si>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</si>
  <si>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</si>
  <si>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</si>
  <si>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</si>
  <si>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</si>
  <si>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</si>
  <si>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</si>
  <si>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</si>
  <si>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</si>
  <si>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</si>
  <si>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</si>
  <si>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</si>
  <si>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</si>
  <si>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</si>
  <si>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</si>
  <si>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</si>
  <si>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</si>
  <si>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</si>
  <si>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</si>
  <si>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</si>
  <si>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</si>
  <si>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</si>
  <si>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</si>
  <si>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</si>
  <si>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</si>
  <si>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</si>
  <si>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</si>
  <si>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</si>
  <si>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</si>
  <si>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</si>
  <si>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</si>
  <si>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</si>
  <si>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</si>
  <si>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</si>
  <si>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</si>
  <si>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</si>
  <si>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</si>
  <si>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</si>
  <si>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</si>
  <si>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</si>
  <si>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</si>
  <si>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</si>
  <si>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</si>
  <si>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</si>
  <si>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</si>
  <si>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</si>
  <si>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</si>
  <si>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</si>
  <si>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</si>
  <si>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</si>
  <si>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</si>
  <si>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</si>
  <si>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</si>
  <si>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</si>
  <si>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</si>
  <si>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</si>
  <si>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</si>
  <si>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</si>
  <si>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</si>
  <si>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</si>
  <si>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</si>
  <si>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</si>
  <si>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</si>
  <si>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</si>
  <si>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</si>
  <si>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</si>
  <si>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</si>
  <si>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</si>
  <si>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</si>
  <si>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</si>
  <si>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</si>
  <si>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</si>
  <si>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</si>
  <si>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</si>
  <si>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</si>
  <si>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</si>
  <si>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</si>
  <si>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</si>
  <si>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</si>
  <si>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</si>
  <si>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</si>
  <si>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</si>
  <si>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</si>
  <si>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</si>
  <si>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</si>
  <si>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</si>
  <si>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</si>
  <si>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</si>
  <si>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</si>
  <si>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</si>
  <si>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</si>
  <si>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</si>
  <si>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</si>
  <si>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</si>
  <si>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</si>
  <si>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</si>
  <si>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</si>
  <si>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</si>
  <si>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</si>
  <si>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</si>
  <si>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</si>
  <si>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</si>
  <si>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</si>
  <si>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</si>
  <si>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</si>
  <si>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</si>
  <si>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</si>
  <si>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</si>
  <si>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</si>
  <si>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</si>
  <si>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</si>
  <si>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</si>
  <si>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</si>
  <si>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</si>
  <si>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</si>
  <si>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</si>
  <si>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</si>
  <si>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</si>
  <si>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</si>
  <si>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</si>
  <si>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</si>
  <si>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</si>
  <si>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</si>
  <si>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</si>
  <si>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</si>
  <si>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</si>
  <si>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</si>
  <si>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</si>
  <si>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</si>
  <si>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</si>
  <si>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</si>
  <si>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</si>
  <si>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</si>
  <si>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</si>
  <si>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</si>
  <si>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</si>
  <si>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</si>
  <si>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</si>
  <si>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</si>
  <si>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</si>
  <si>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</si>
  <si>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</si>
  <si>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</si>
  <si>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</si>
  <si>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</si>
  <si>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</si>
  <si>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</si>
  <si>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</si>
  <si>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</si>
  <si>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</si>
  <si>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</si>
  <si>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</si>
  <si>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</si>
  <si>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</si>
  <si>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</si>
  <si>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</si>
  <si>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</si>
  <si>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</si>
  <si>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</si>
  <si>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</si>
  <si>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</si>
  <si>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</si>
  <si>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</si>
  <si>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</si>
  <si>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</si>
  <si>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</si>
  <si>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</si>
  <si>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</si>
  <si>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</si>
  <si>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</si>
  <si>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</si>
  <si>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</si>
  <si>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</si>
  <si>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</si>
  <si>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</si>
  <si>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</si>
  <si>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</si>
  <si>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</si>
  <si>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</si>
  <si>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</si>
  <si>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</si>
  <si>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</si>
  <si>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</si>
  <si>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</si>
  <si>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</si>
  <si>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</si>
  <si>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</si>
  <si>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</si>
  <si>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</si>
  <si>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</si>
  <si>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</si>
  <si>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</si>
  <si>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</si>
  <si>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</si>
  <si>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</si>
  <si>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</si>
  <si>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</si>
  <si>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</si>
  <si>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</si>
  <si>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</si>
  <si>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</si>
  <si>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</si>
  <si>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</si>
  <si>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</si>
  <si>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</si>
  <si>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</si>
  <si>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</si>
  <si>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</si>
  <si>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</si>
  <si>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</si>
  <si>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</si>
  <si>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</si>
  <si>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</si>
  <si>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</si>
  <si>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</si>
  <si>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</si>
  <si>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</si>
  <si>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</si>
  <si>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</si>
  <si>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</si>
  <si>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</si>
  <si>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</si>
  <si>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</si>
  <si>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</si>
  <si>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</si>
  <si>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</si>
  <si>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</si>
  <si>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</si>
  <si>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</si>
  <si>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</si>
  <si>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</si>
  <si>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</si>
  <si>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</si>
  <si>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</si>
  <si>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</si>
  <si>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</si>
  <si>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</si>
  <si>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</si>
  <si>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</si>
  <si>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</si>
  <si>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</si>
  <si>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</si>
  <si>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</si>
  <si>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</si>
  <si>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</si>
  <si>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</si>
  <si>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</si>
  <si>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</si>
  <si>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</si>
  <si>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</si>
  <si>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</si>
  <si>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</si>
  <si>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</si>
  <si>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</si>
  <si>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</si>
  <si>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</si>
  <si>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</si>
  <si>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</si>
  <si>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</si>
  <si>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</si>
  <si>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</si>
  <si>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</si>
  <si>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</si>
  <si>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</si>
  <si>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</si>
  <si>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</si>
  <si>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</si>
  <si>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</si>
  <si>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</si>
  <si>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</si>
  <si>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</si>
  <si>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</si>
  <si>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</si>
  <si>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</si>
  <si>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</si>
  <si>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</si>
  <si>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</si>
  <si>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</si>
  <si>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</si>
  <si>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</si>
  <si>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</si>
  <si>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</si>
  <si>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</si>
  <si>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</si>
  <si>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</si>
  <si>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</si>
  <si>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</si>
  <si>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</si>
  <si>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</si>
  <si>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</si>
  <si>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</si>
  <si>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</si>
  <si>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</si>
  <si>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</si>
  <si>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</si>
  <si>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</si>
  <si>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</si>
  <si>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</si>
  <si>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</si>
  <si>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</si>
  <si>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</si>
  <si>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</si>
  <si>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</si>
  <si>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</si>
  <si>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</si>
  <si>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</si>
  <si>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</si>
  <si>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</si>
  <si>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</si>
  <si>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</si>
  <si>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</si>
  <si>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</si>
  <si>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</si>
  <si>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</si>
  <si>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</si>
  <si>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</si>
  <si>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</si>
  <si>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</si>
  <si>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</si>
  <si>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</si>
  <si>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</si>
  <si>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</si>
  <si>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</si>
  <si>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</si>
  <si>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</si>
  <si>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</si>
  <si>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</si>
  <si>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</si>
  <si>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</si>
  <si>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</si>
  <si>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</si>
  <si>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</si>
  <si>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</si>
  <si>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</si>
  <si>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</si>
  <si>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</si>
  <si>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</si>
  <si>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</si>
  <si>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</si>
  <si>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</si>
  <si>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</si>
  <si>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</si>
  <si>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</si>
  <si>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</si>
  <si>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</si>
  <si>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</si>
  <si>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</si>
  <si>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</si>
  <si>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</si>
  <si>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</si>
  <si>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</si>
  <si>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</si>
  <si>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</si>
  <si>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</si>
  <si>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</si>
  <si>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</si>
  <si>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</si>
  <si>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</si>
  <si>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</si>
  <si>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</si>
  <si>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</si>
  <si>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</si>
  <si>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</si>
  <si>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</si>
  <si>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</si>
  <si>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</si>
  <si>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</si>
  <si>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</si>
  <si>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</si>
  <si>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</si>
  <si>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</si>
  <si>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</si>
  <si>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</si>
  <si>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</si>
  <si>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</si>
  <si>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</si>
  <si>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</si>
  <si>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</si>
  <si>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</si>
  <si>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</si>
  <si>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</si>
  <si>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</si>
  <si>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</si>
  <si>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</si>
  <si>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</si>
  <si>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</si>
  <si>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</si>
  <si>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</si>
  <si>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</si>
  <si>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</si>
  <si>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</si>
  <si>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</si>
  <si>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</si>
  <si>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</si>
  <si>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</si>
  <si>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</si>
  <si>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</si>
  <si>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</si>
  <si>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</si>
  <si>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</si>
  <si>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</si>
  <si>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</si>
  <si>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</si>
  <si>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</si>
  <si>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</si>
  <si>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</si>
  <si>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</si>
  <si>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</si>
  <si>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</si>
  <si>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</si>
  <si>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</si>
  <si>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</si>
  <si>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</si>
  <si>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</si>
  <si>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</si>
  <si>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</si>
  <si>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</si>
  <si>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</si>
  <si>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</si>
  <si>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</si>
  <si>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</si>
  <si>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</si>
  <si>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</si>
  <si>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</si>
  <si>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</si>
  <si>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</si>
  <si>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</si>
  <si>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</si>
  <si>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</si>
  <si>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</si>
  <si>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</si>
  <si>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</si>
  <si>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</si>
  <si>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</si>
  <si>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</si>
  <si>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</si>
  <si>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</si>
  <si>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</si>
  <si>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</si>
  <si>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</si>
  <si>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</si>
  <si>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</si>
  <si>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</si>
  <si>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</si>
  <si>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</si>
  <si>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</si>
  <si>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</si>
  <si>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</si>
  <si>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</si>
  <si>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</si>
  <si>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</si>
  <si>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</si>
  <si>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</si>
  <si>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</si>
  <si>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</si>
  <si>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</si>
  <si>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</si>
  <si>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</si>
  <si>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</si>
  <si>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</si>
  <si>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</si>
  <si>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</si>
  <si>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</si>
  <si>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</si>
  <si>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</si>
  <si>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</si>
  <si>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</si>
  <si>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</si>
  <si>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</si>
  <si>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</si>
  <si>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</si>
  <si>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</si>
  <si>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</si>
  <si>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</si>
  <si>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</si>
  <si>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</si>
  <si>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</si>
  <si>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</si>
  <si>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</si>
  <si>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</si>
  <si>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</si>
  <si>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</si>
  <si>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</si>
  <si>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</si>
  <si>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</si>
  <si>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</si>
  <si>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</si>
  <si>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</si>
  <si>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</si>
  <si>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</si>
  <si>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</si>
  <si>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</si>
  <si>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</si>
  <si>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</si>
  <si>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</si>
  <si>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</si>
  <si>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</si>
  <si>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</si>
  <si>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</si>
  <si>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</si>
  <si>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</si>
  <si>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</si>
  <si>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</si>
  <si>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</si>
  <si>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</si>
  <si>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</si>
  <si>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</si>
  <si>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</si>
  <si>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</si>
  <si>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</si>
  <si>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</si>
  <si>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</si>
  <si>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</si>
  <si>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</si>
  <si>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</si>
  <si>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</si>
  <si>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</si>
  <si>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</si>
  <si>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</si>
  <si>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</si>
  <si>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</si>
  <si>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</si>
  <si>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</si>
  <si>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</si>
  <si>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</si>
  <si>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</si>
  <si>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</si>
  <si>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</si>
  <si>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</si>
  <si>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</si>
  <si>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</si>
  <si>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</si>
  <si>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</si>
  <si>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</si>
  <si>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</si>
  <si>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</si>
  <si>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</si>
  <si>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</si>
  <si>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</si>
  <si>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</si>
  <si>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</si>
  <si>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</si>
  <si>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</si>
  <si>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</si>
  <si>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</si>
  <si>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</si>
  <si>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</si>
  <si>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</si>
  <si>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</si>
  <si>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</si>
  <si>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</si>
  <si>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</si>
  <si>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</si>
  <si>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</si>
  <si>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</si>
  <si>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</si>
  <si>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</si>
  <si>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</si>
  <si>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</si>
  <si>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</si>
  <si>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</si>
  <si>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</si>
  <si>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</si>
  <si>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</si>
  <si>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</si>
  <si>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</si>
  <si>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</si>
  <si>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</si>
  <si>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</si>
  <si>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</si>
  <si>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</si>
  <si>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</si>
  <si>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</si>
  <si>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</si>
  <si>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</si>
  <si>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</si>
  <si>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</si>
  <si>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</si>
  <si>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</si>
  <si>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</si>
  <si>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</si>
  <si>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</si>
  <si>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</si>
  <si>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</si>
  <si>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</si>
  <si>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</si>
  <si>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</si>
  <si>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</si>
  <si>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</si>
  <si>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</si>
  <si>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</si>
  <si>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</si>
  <si>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</si>
  <si>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</si>
  <si>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</si>
  <si>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</si>
  <si>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</si>
  <si>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</si>
  <si>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</si>
  <si>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</si>
  <si>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</si>
  <si>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</si>
  <si>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</si>
  <si>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</si>
  <si>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</si>
  <si>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</si>
  <si>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</si>
  <si>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</si>
  <si>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</si>
  <si>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</si>
  <si>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</si>
  <si>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</si>
  <si>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</si>
  <si>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</si>
  <si>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</si>
  <si>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</si>
  <si>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</si>
  <si>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</si>
  <si>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</si>
  <si>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</si>
  <si>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</si>
  <si>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</si>
  <si>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</si>
  <si>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</si>
  <si>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</si>
  <si>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</si>
  <si>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</si>
  <si>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</si>
  <si>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</si>
  <si>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</si>
  <si>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</si>
  <si>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</si>
  <si>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</si>
  <si>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</si>
  <si>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</si>
  <si>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</si>
  <si>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</si>
  <si>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</si>
  <si>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</si>
  <si>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</si>
  <si>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</si>
  <si>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</si>
  <si>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</si>
  <si>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</si>
  <si>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</si>
  <si>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</si>
  <si>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</si>
  <si>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</si>
  <si>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</si>
  <si>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</si>
  <si>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</si>
  <si>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</si>
  <si>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</si>
  <si>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</si>
  <si>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</si>
  <si>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</si>
  <si>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</si>
  <si>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</si>
  <si>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</si>
  <si>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</si>
  <si>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</si>
  <si>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</si>
  <si>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</si>
  <si>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</si>
  <si>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</si>
  <si>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</si>
  <si>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</si>
  <si>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</si>
  <si>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</si>
  <si>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</si>
  <si>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</si>
  <si>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</si>
  <si>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</si>
  <si>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</si>
  <si>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</si>
  <si>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</si>
  <si>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</si>
  <si>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</si>
  <si>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</si>
  <si>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</si>
  <si>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</si>
  <si>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</si>
  <si>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</si>
  <si>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</si>
  <si>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</si>
  <si>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</si>
  <si>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</si>
  <si>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</si>
  <si>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</si>
  <si>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</si>
  <si>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</si>
  <si>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</si>
  <si>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</si>
  <si>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</si>
  <si>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</si>
  <si>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</si>
  <si>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</si>
  <si>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</si>
  <si>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</si>
  <si>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</si>
  <si>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</si>
  <si>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</si>
  <si>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</si>
  <si>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</si>
  <si>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</si>
  <si>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</si>
  <si>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</si>
  <si>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</si>
  <si>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</si>
  <si>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</si>
  <si>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</si>
  <si>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</si>
  <si>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</si>
  <si>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</si>
  <si>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</si>
  <si>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</si>
  <si>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</si>
  <si>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</si>
  <si>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</si>
  <si>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</si>
  <si>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</si>
  <si>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</si>
  <si>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</si>
  <si>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</si>
  <si>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</si>
  <si>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</si>
  <si>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</si>
  <si>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</si>
  <si>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</si>
  <si>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</si>
  <si>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</si>
  <si>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</si>
  <si>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</si>
  <si>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</si>
  <si>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</si>
  <si>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</si>
  <si>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</si>
  <si>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</si>
  <si>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</si>
  <si>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</si>
  <si>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</si>
  <si>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</si>
  <si>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</si>
  <si>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</si>
  <si>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</si>
  <si>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</si>
  <si>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</si>
  <si>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</si>
  <si>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</si>
  <si>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</si>
  <si>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</si>
  <si>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</si>
  <si>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</si>
  <si>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</si>
  <si>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</si>
  <si>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</si>
  <si>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</si>
  <si>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</si>
  <si>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</si>
  <si>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</si>
  <si>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</si>
  <si>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</si>
  <si>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</si>
  <si>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</si>
  <si>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</si>
  <si>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</si>
  <si>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</si>
  <si>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</si>
  <si>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</si>
  <si>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</si>
  <si>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</si>
  <si>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</si>
  <si>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</si>
  <si>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</si>
  <si>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</si>
  <si>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</si>
  <si>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</si>
  <si>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</si>
  <si>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</si>
  <si>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</si>
  <si>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</si>
  <si>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</si>
  <si>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</si>
  <si>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</si>
  <si>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</si>
  <si>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</si>
  <si>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</si>
  <si>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</si>
  <si>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</si>
  <si>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</si>
  <si>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</si>
  <si>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</si>
  <si>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</si>
  <si>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</si>
  <si>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</si>
  <si>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</si>
  <si>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</si>
  <si>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</si>
  <si>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</si>
  <si>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</si>
  <si>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</si>
  <si>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</si>
  <si>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</si>
  <si>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</si>
  <si>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</si>
  <si>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</si>
  <si>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</si>
  <si>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</si>
  <si>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</si>
  <si>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</si>
  <si>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</si>
  <si>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</si>
  <si>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</si>
  <si>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</si>
  <si>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</si>
  <si>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</si>
  <si>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</si>
  <si>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</si>
  <si>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</si>
  <si>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</si>
  <si>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</si>
  <si>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</si>
  <si>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</si>
  <si>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</si>
  <si>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</si>
  <si>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</si>
  <si>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</si>
  <si>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</si>
  <si>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</si>
  <si>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</si>
  <si>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</si>
  <si>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</si>
  <si>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</si>
  <si>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</si>
  <si>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</si>
  <si>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</si>
  <si>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</si>
  <si>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</si>
  <si>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</si>
  <si>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</si>
  <si>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</si>
  <si>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</si>
  <si>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</si>
  <si>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</si>
  <si>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</si>
  <si>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</si>
  <si>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</si>
  <si>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</si>
  <si>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</si>
  <si>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</si>
  <si>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</si>
  <si>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</si>
  <si>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</si>
  <si>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</si>
  <si>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</si>
  <si>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</si>
  <si>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</si>
  <si>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</si>
  <si>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</si>
  <si>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</si>
  <si>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</si>
  <si>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</si>
  <si>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</si>
  <si>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</si>
  <si>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</si>
  <si>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</si>
  <si>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</si>
  <si>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</si>
  <si>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</si>
  <si>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</si>
  <si>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</si>
  <si>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</si>
  <si>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</si>
  <si>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</si>
  <si>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</si>
  <si>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</si>
  <si>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</si>
  <si>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</si>
  <si>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</si>
  <si>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</si>
  <si>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</si>
  <si>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</si>
  <si>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</si>
  <si>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</si>
  <si>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</si>
  <si>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</si>
  <si>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</si>
  <si>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</si>
  <si>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</si>
  <si>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</si>
  <si>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</si>
  <si>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</si>
  <si>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</si>
  <si>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</si>
  <si>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</si>
  <si>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</si>
  <si>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</si>
  <si>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</si>
  <si>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</si>
  <si>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</si>
  <si>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</si>
  <si>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</si>
  <si>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</si>
  <si>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</si>
  <si>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</si>
  <si>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</si>
  <si>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</si>
  <si>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</si>
  <si>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</si>
  <si>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</si>
  <si>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</si>
  <si>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</si>
  <si>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</si>
  <si>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</si>
  <si>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</si>
  <si>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</si>
  <si>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</si>
  <si>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</si>
  <si>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</si>
  <si>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</si>
  <si>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</si>
  <si>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</si>
  <si>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</si>
  <si>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</si>
  <si>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</si>
  <si>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</si>
  <si>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</si>
  <si>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</si>
  <si>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</si>
  <si>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</si>
  <si>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</si>
  <si>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</si>
  <si>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</si>
  <si>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</si>
  <si>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</si>
  <si>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</si>
  <si>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</si>
  <si>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</si>
  <si>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</si>
  <si>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</si>
  <si>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</si>
  <si>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</si>
  <si>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</si>
  <si>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</si>
  <si>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</si>
  <si>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</si>
  <si>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</si>
  <si>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</si>
  <si>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</si>
  <si>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</si>
  <si>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</si>
  <si>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</si>
  <si>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</si>
  <si>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</si>
  <si>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</si>
  <si>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</si>
  <si>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</si>
  <si>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</si>
  <si>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</si>
  <si>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</si>
  <si>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</si>
  <si>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</si>
  <si>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</si>
  <si>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</si>
  <si>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</si>
  <si>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</si>
  <si>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</si>
  <si>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</si>
  <si>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</si>
  <si>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</si>
  <si>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</si>
  <si>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</si>
  <si>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</si>
  <si>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</si>
  <si>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</si>
  <si>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</si>
  <si>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</si>
  <si>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</si>
  <si>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</si>
  <si>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</si>
  <si>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</si>
  <si>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</si>
  <si>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</si>
  <si>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</si>
  <si>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</si>
  <si>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</si>
  <si>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</si>
  <si>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</si>
  <si>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</si>
  <si>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</si>
  <si>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</si>
  <si>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</si>
  <si>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</si>
  <si>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</si>
  <si>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</si>
  <si>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</si>
  <si>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</si>
  <si>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</si>
  <si>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</si>
  <si>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</si>
  <si>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</si>
  <si>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</si>
  <si>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</si>
  <si>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</si>
  <si>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</si>
  <si>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</si>
  <si>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</si>
  <si>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</si>
  <si>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</si>
  <si>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</si>
  <si>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</si>
  <si>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</si>
  <si>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</si>
  <si>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</si>
  <si>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</si>
  <si>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</si>
  <si>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</si>
  <si>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</si>
  <si>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</si>
  <si>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</si>
  <si>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</si>
  <si>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</si>
  <si>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</si>
  <si>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</si>
  <si>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</si>
  <si>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</si>
  <si>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</si>
  <si>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</si>
  <si>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</si>
  <si>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</si>
  <si>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</si>
  <si>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</si>
  <si>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</si>
  <si>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</si>
  <si>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</si>
  <si>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</si>
  <si>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</si>
  <si>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</si>
  <si>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</si>
  <si>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</si>
  <si>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</si>
  <si>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</si>
  <si>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</si>
  <si>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</si>
  <si>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</si>
  <si>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</si>
  <si>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</si>
  <si>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</si>
  <si>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</si>
  <si>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</si>
  <si>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</si>
  <si>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</si>
  <si>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</si>
  <si>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</si>
  <si>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</si>
  <si>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</si>
  <si>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</si>
  <si>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</si>
  <si>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</si>
  <si>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</si>
  <si>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</si>
  <si>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</si>
  <si>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</si>
  <si>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</si>
  <si>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</si>
  <si>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</si>
  <si>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</si>
  <si>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</si>
  <si>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</si>
  <si>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</si>
  <si>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</si>
  <si>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</si>
  <si>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</si>
  <si>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</si>
  <si>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</si>
  <si>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</si>
  <si>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</si>
  <si>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</si>
  <si>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</si>
  <si>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</si>
  <si>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</si>
  <si>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</si>
  <si>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</si>
  <si>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</si>
  <si>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</si>
  <si>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</si>
  <si>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</si>
  <si>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</si>
  <si>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</si>
  <si>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</si>
  <si>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</si>
  <si>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</si>
  <si>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</si>
  <si>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</si>
  <si>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</si>
  <si>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</si>
  <si>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</si>
  <si>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</si>
  <si>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</si>
  <si>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</si>
  <si>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</si>
  <si>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</si>
  <si>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</si>
  <si>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</si>
  <si>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</si>
  <si>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</si>
  <si>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</si>
  <si>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</si>
  <si>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</si>
  <si>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</si>
  <si>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</si>
  <si>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</si>
  <si>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</si>
  <si>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</si>
  <si>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</si>
  <si>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</si>
  <si>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</si>
  <si>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</si>
  <si>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</si>
  <si>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</si>
  <si>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</si>
  <si>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</si>
  <si>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</si>
  <si>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</si>
  <si>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</si>
  <si>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</si>
  <si>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</si>
  <si>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</si>
  <si>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</si>
  <si>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</si>
  <si>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</si>
  <si>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</si>
  <si>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</si>
  <si>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</si>
  <si>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</si>
  <si>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</si>
  <si>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</si>
  <si>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</si>
  <si>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</si>
  <si>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</si>
  <si>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</si>
  <si>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</si>
  <si>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</si>
  <si>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</si>
  <si>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</si>
  <si>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</si>
  <si>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</si>
  <si>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</si>
  <si>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</si>
  <si>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</si>
  <si>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</si>
  <si>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</si>
  <si>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</si>
  <si>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</si>
  <si>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</si>
  <si>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</si>
  <si>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</si>
  <si>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</si>
  <si>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</si>
  <si>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</si>
  <si>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</si>
  <si>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</si>
  <si>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</si>
  <si>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</si>
  <si>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</si>
  <si>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</si>
  <si>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</si>
  <si>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</si>
  <si>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</si>
  <si>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</si>
  <si>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</si>
  <si>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</si>
  <si>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</si>
  <si>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</si>
  <si>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</si>
  <si>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</si>
  <si>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</si>
  <si>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</si>
  <si>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</si>
  <si>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</si>
  <si>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</si>
  <si>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</si>
  <si>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</si>
  <si>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</si>
  <si>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</si>
  <si>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</si>
  <si>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</si>
  <si>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</si>
  <si>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</si>
  <si>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</si>
  <si>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</si>
  <si>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</si>
  <si>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</si>
  <si>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</si>
  <si>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</si>
  <si>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</si>
  <si>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</si>
  <si>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</si>
  <si>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</si>
  <si>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</si>
  <si>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</si>
  <si>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</si>
  <si>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</si>
  <si>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</si>
  <si>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</si>
  <si>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</si>
  <si>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</si>
  <si>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</si>
  <si>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</si>
  <si>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</si>
  <si>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</si>
  <si>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</si>
  <si>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</si>
  <si>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</si>
  <si>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</si>
  <si>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</si>
  <si>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</si>
  <si>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</si>
  <si>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</si>
  <si>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</si>
  <si>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</si>
  <si>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</si>
  <si>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</si>
  <si>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</si>
  <si>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</si>
  <si>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</si>
  <si>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</si>
  <si>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</si>
  <si>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</si>
  <si>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</si>
  <si>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</si>
  <si>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</si>
  <si>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</si>
  <si>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</si>
  <si>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</si>
  <si>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</si>
  <si>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</si>
  <si>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</si>
  <si>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</si>
  <si>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</si>
  <si>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</si>
  <si>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</si>
  <si>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</si>
  <si>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</si>
  <si>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</si>
  <si>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</si>
  <si>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</si>
  <si>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</si>
  <si>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</si>
  <si>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</si>
  <si>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</si>
  <si>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</si>
  <si>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</si>
  <si>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</si>
  <si>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</si>
  <si>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</si>
  <si>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</si>
  <si>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</si>
  <si>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</si>
  <si>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</si>
  <si>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</si>
  <si>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</si>
  <si>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</si>
  <si>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</si>
  <si>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</si>
  <si>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</si>
  <si>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</si>
  <si>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</si>
  <si>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</si>
  <si>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</si>
  <si>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</si>
  <si>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</si>
  <si>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</si>
  <si>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</si>
  <si>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</si>
  <si>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</si>
  <si>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</si>
  <si>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</si>
  <si>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</si>
  <si>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</si>
  <si>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</si>
  <si>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</si>
  <si>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</si>
  <si>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</si>
  <si>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</si>
  <si>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</si>
  <si>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</si>
  <si>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</si>
  <si>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</si>
  <si>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</si>
  <si>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</si>
  <si>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</si>
  <si>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</si>
  <si>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</si>
  <si>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</si>
  <si>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</si>
  <si>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</si>
  <si>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</si>
  <si>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</si>
  <si>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</si>
  <si>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</si>
  <si>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</si>
  <si>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</si>
  <si>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</si>
  <si>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</si>
  <si>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</si>
  <si>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</si>
  <si>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</si>
  <si>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</si>
  <si>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</si>
  <si>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</si>
  <si>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</si>
  <si>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</si>
  <si>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</si>
  <si>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</si>
  <si>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</si>
  <si>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</si>
  <si>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</si>
  <si>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</si>
  <si>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</si>
  <si>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</si>
  <si>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</si>
  <si>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</si>
  <si>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</si>
  <si>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</si>
  <si>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</si>
  <si>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</si>
  <si>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</si>
  <si>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</si>
  <si>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</si>
  <si>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</si>
  <si>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</si>
  <si>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</si>
  <si>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</si>
  <si>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</si>
  <si>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</si>
  <si>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</si>
  <si>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</si>
  <si>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</si>
  <si>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</si>
  <si>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</si>
  <si>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</si>
  <si>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</si>
  <si>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</si>
  <si>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</si>
  <si>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</si>
  <si>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</si>
  <si>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</si>
  <si>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</si>
  <si>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</si>
  <si>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</si>
  <si>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</si>
  <si>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</si>
  <si>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</si>
  <si>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</si>
  <si>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</si>
  <si>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</si>
  <si>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</si>
  <si>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</si>
  <si>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</si>
  <si>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</si>
  <si>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</si>
  <si>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</si>
  <si>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</si>
  <si>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</si>
  <si>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</si>
  <si>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</si>
  <si>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</si>
  <si>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</si>
  <si>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</si>
  <si>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</si>
  <si>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</si>
  <si>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</si>
  <si>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</si>
  <si>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</si>
  <si>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</si>
  <si>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</si>
  <si>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</si>
  <si>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</si>
  <si>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</si>
  <si>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</si>
  <si>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</si>
  <si>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</si>
  <si>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</si>
  <si>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</si>
  <si>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</si>
  <si>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</si>
  <si>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</si>
  <si>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</si>
  <si>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</si>
  <si>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</si>
  <si>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</si>
  <si>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</si>
  <si>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</si>
  <si>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</si>
  <si>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</si>
  <si>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</si>
  <si>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</si>
  <si>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</si>
  <si>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</si>
  <si>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</si>
  <si>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</si>
  <si>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</si>
  <si>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</si>
  <si>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</si>
  <si>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</si>
  <si>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</si>
  <si>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</si>
  <si>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</si>
  <si>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</si>
  <si>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</si>
  <si>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</si>
  <si>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</si>
  <si>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</si>
  <si>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</si>
  <si>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</si>
  <si>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</si>
  <si>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</si>
  <si>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</si>
  <si>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</si>
  <si>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</si>
  <si>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</si>
  <si>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</si>
  <si>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</si>
  <si>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</si>
  <si>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</si>
  <si>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</si>
  <si>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</si>
  <si>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</si>
  <si>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</si>
  <si>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</si>
  <si>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</si>
  <si>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</si>
  <si>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</si>
  <si>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</si>
  <si>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</si>
  <si>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</si>
  <si>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</si>
  <si>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</si>
  <si>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</si>
  <si>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</si>
  <si>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</si>
  <si>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</si>
  <si>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</si>
  <si>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</si>
  <si>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</si>
  <si>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</si>
  <si>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</si>
  <si>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</si>
  <si>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</si>
  <si>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</si>
  <si>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</si>
  <si>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</si>
  <si>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</si>
  <si>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</si>
  <si>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</si>
  <si>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</si>
  <si>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</si>
  <si>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</si>
  <si>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</si>
  <si>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</si>
  <si>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</si>
  <si>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</si>
  <si>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</si>
  <si>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</si>
  <si>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</si>
  <si>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</si>
  <si>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</si>
  <si>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</si>
  <si>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</si>
  <si>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</si>
  <si>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</si>
  <si>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</si>
  <si>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</si>
  <si>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</si>
  <si>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</si>
  <si>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</si>
  <si>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</si>
  <si>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</si>
  <si>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</si>
  <si>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</si>
  <si>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</si>
  <si>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</si>
  <si>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</si>
  <si>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</si>
  <si>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</si>
  <si>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</si>
  <si>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</si>
  <si>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</si>
  <si>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</si>
  <si>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</si>
  <si>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</si>
  <si>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</si>
  <si>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</si>
  <si>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</si>
  <si>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</si>
  <si>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</si>
  <si>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</si>
  <si>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</si>
  <si>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</si>
  <si>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</si>
  <si>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</si>
  <si>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</si>
  <si>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</si>
  <si>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</si>
  <si>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</si>
  <si>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</si>
  <si>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</si>
  <si>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</si>
  <si>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</si>
  <si>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</si>
  <si>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</si>
  <si>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</si>
  <si>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</si>
  <si>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</si>
  <si>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</si>
  <si>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</si>
  <si>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</si>
  <si>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</si>
  <si>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</si>
  <si>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</si>
  <si>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</si>
  <si>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</si>
  <si>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</si>
  <si>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</si>
  <si>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</si>
  <si>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</si>
  <si>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</si>
  <si>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</si>
  <si>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</si>
  <si>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</si>
  <si>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</si>
  <si>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</si>
  <si>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</si>
  <si>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</si>
  <si>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</si>
  <si>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</si>
  <si>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</si>
  <si>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</si>
  <si>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</si>
  <si>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</si>
  <si>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</si>
  <si>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</si>
  <si>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</si>
  <si>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</si>
  <si>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</si>
  <si>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</si>
  <si>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</si>
  <si>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</si>
  <si>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</si>
  <si>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</si>
  <si>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</si>
  <si>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</si>
  <si>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</si>
  <si>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</si>
  <si>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</si>
  <si>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</si>
  <si>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</si>
  <si>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</si>
  <si>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</si>
  <si>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</si>
  <si>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</si>
  <si>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</si>
  <si>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</si>
  <si>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</si>
  <si>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</si>
  <si>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</si>
  <si>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</si>
  <si>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</si>
  <si>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</si>
  <si>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</si>
  <si>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</si>
  <si>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</si>
  <si>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</si>
  <si>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</si>
  <si>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</si>
  <si>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</si>
  <si>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</si>
  <si>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</si>
  <si>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</si>
  <si>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</si>
  <si>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</si>
  <si>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</si>
  <si>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</si>
  <si>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</si>
  <si>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</si>
  <si>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</si>
  <si>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</si>
  <si>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</si>
  <si>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</si>
  <si>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</si>
  <si>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</si>
  <si>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</si>
  <si>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</si>
  <si>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</si>
  <si>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</si>
  <si>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</si>
  <si>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</si>
  <si>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</si>
  <si>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</si>
  <si>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</si>
  <si>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</si>
  <si>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</si>
  <si>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</si>
  <si>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</si>
  <si>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</si>
  <si>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</si>
  <si>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</si>
  <si>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</si>
  <si>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</si>
  <si>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</si>
  <si>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</si>
  <si>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</si>
  <si>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</si>
  <si>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</si>
  <si>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</si>
  <si>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</si>
  <si>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</si>
  <si>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</si>
  <si>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</si>
  <si>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</si>
  <si>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</si>
  <si>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</si>
  <si>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</si>
  <si>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</si>
  <si>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</si>
  <si>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</si>
  <si>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</si>
  <si>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</si>
  <si>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</si>
  <si>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</si>
  <si>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</si>
  <si>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</si>
  <si>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</si>
  <si>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</si>
  <si>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</si>
  <si>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</si>
  <si>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</si>
  <si>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</si>
  <si>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</si>
  <si>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</si>
  <si>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</si>
  <si>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</si>
  <si>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</si>
  <si>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</si>
  <si>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</si>
  <si>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</si>
  <si>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</si>
  <si>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</si>
  <si>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</si>
  <si>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</si>
  <si>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</si>
  <si>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</si>
  <si>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</si>
  <si>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</si>
  <si>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</si>
  <si>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</si>
  <si>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</si>
  <si>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</si>
  <si>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</si>
  <si>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</si>
  <si>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</si>
  <si>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</si>
  <si>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</si>
  <si>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</si>
  <si>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</si>
  <si>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</si>
  <si>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</si>
  <si>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</si>
  <si>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</si>
  <si>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</si>
  <si>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</si>
  <si>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</si>
  <si>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</si>
  <si>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</si>
  <si>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</si>
  <si>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</si>
  <si>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</si>
  <si>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</si>
  <si>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</si>
  <si>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</si>
  <si>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</si>
  <si>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</si>
  <si>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</si>
  <si>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</si>
  <si>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</si>
  <si>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</si>
  <si>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</si>
  <si>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</si>
  <si>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</si>
  <si>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</si>
  <si>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</si>
  <si>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</si>
  <si>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</si>
  <si>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</si>
  <si>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</si>
  <si>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</si>
  <si>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</si>
  <si>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</si>
  <si>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</si>
  <si>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</si>
  <si>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</si>
  <si>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</si>
  <si>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</si>
  <si>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</si>
  <si>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</si>
  <si>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</si>
  <si>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</si>
  <si>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</si>
  <si>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</si>
  <si>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</si>
  <si>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</si>
  <si>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</si>
  <si>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</si>
  <si>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</si>
  <si>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</si>
  <si>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</si>
  <si>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</si>
  <si>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</si>
  <si>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</si>
  <si>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</si>
  <si>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</si>
  <si>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</si>
  <si>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</si>
  <si>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</si>
  <si>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</si>
  <si>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</si>
  <si>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</si>
  <si>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</si>
  <si>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</si>
  <si>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</si>
  <si>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</si>
  <si>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</si>
  <si>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</si>
  <si>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</si>
  <si>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</si>
  <si>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</si>
  <si>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</si>
  <si>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</si>
  <si>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</si>
  <si>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</si>
  <si>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</si>
  <si>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</si>
  <si>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</si>
  <si>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</si>
  <si>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</si>
  <si>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</si>
  <si>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</si>
  <si>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</si>
  <si>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</si>
  <si>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</si>
  <si>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</si>
  <si>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</si>
  <si>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</si>
  <si>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</si>
  <si>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</si>
  <si>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</si>
  <si>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</si>
  <si>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</si>
  <si>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</si>
  <si>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</si>
  <si>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</si>
  <si>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</si>
  <si>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</si>
  <si>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</si>
  <si>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</si>
  <si>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</si>
  <si>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</si>
  <si>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</si>
  <si>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</si>
  <si>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</si>
  <si>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</si>
  <si>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</si>
  <si>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</si>
  <si>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</si>
  <si>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</si>
  <si>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</si>
  <si>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</si>
  <si>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</si>
  <si>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</si>
  <si>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</si>
  <si>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</si>
  <si>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</si>
  <si>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</si>
  <si>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</si>
  <si>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</si>
  <si>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</si>
  <si>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</si>
  <si>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</si>
  <si>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</si>
  <si>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</si>
  <si>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</si>
  <si>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</si>
  <si>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</si>
  <si>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</si>
  <si>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</si>
  <si>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</si>
  <si>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</si>
  <si>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</si>
  <si>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</si>
  <si>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</si>
  <si>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</si>
  <si>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</si>
  <si>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</si>
  <si>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</si>
  <si>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</si>
  <si>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</si>
  <si>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</si>
  <si>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</si>
  <si>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</si>
  <si>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</si>
  <si>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</si>
  <si>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</si>
  <si>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</si>
  <si>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</si>
  <si>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</si>
  <si>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</si>
  <si>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</si>
  <si>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</si>
  <si>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</si>
  <si>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</si>
  <si>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</si>
  <si>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</si>
  <si>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</si>
  <si>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</si>
  <si>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</si>
  <si>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</si>
  <si>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</si>
  <si>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</si>
  <si>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</si>
  <si>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</si>
  <si>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</si>
  <si>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</si>
  <si>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</si>
  <si>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</si>
  <si>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</si>
  <si>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</si>
  <si>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</si>
  <si>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</si>
  <si>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</si>
  <si>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</si>
  <si>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</si>
  <si>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</si>
  <si>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</si>
  <si>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</si>
  <si>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</si>
  <si>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</si>
  <si>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</si>
  <si>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</si>
  <si>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</si>
  <si>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</si>
  <si>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</si>
  <si>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</si>
  <si>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</si>
  <si>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</si>
  <si>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</si>
  <si>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</si>
  <si>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</si>
  <si>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</si>
  <si>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</si>
  <si>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</si>
  <si>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</si>
  <si>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</si>
  <si>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</si>
  <si>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</si>
  <si>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</si>
  <si>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</si>
  <si>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</si>
  <si>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</si>
  <si>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</si>
  <si>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</si>
  <si>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</si>
  <si>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</si>
  <si>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</si>
  <si>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</si>
  <si>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</si>
  <si>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</si>
  <si>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</si>
  <si>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</si>
  <si>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</si>
  <si>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</si>
  <si>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</si>
  <si>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</si>
  <si>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</si>
  <si>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</si>
  <si>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</si>
  <si>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</si>
  <si>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</si>
  <si>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</si>
  <si>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</si>
  <si>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</si>
  <si>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</si>
  <si>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</si>
  <si>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</si>
  <si>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</si>
  <si>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</si>
  <si>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</si>
  <si>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</si>
  <si>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</si>
  <si>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</si>
  <si>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</si>
  <si>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</si>
  <si>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</si>
  <si>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</si>
  <si>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</si>
  <si>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</si>
  <si>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</si>
  <si>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</si>
  <si>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</si>
  <si>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</si>
  <si>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</si>
  <si>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</si>
  <si>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</si>
  <si>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</si>
  <si>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</si>
  <si>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</si>
  <si>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</si>
  <si>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</si>
  <si>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</si>
  <si>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</si>
  <si>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</si>
  <si>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</si>
  <si>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</si>
  <si>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</si>
  <si>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</si>
  <si>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</si>
  <si>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</si>
  <si>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</si>
  <si>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</si>
  <si>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</si>
  <si>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</si>
  <si>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</si>
  <si>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</si>
  <si>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</si>
  <si>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</si>
  <si>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</si>
  <si>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</si>
  <si>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</si>
  <si>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</si>
  <si>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</si>
  <si>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</si>
  <si>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</si>
  <si>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</si>
  <si>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</si>
  <si>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</si>
  <si>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</si>
  <si>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</si>
  <si>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</si>
  <si>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</si>
  <si>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</si>
  <si>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</si>
  <si>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</si>
  <si>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</si>
  <si>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</si>
  <si>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</si>
  <si>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</si>
  <si>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</si>
  <si>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</si>
  <si>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</si>
  <si>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</si>
  <si>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</si>
  <si>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</si>
  <si>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</si>
  <si>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</si>
  <si>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</si>
  <si>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</si>
  <si>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</si>
  <si>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</si>
  <si>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</si>
  <si>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</si>
  <si>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</si>
  <si>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</si>
  <si>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</si>
  <si>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</si>
  <si>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</si>
  <si>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</si>
  <si>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</si>
  <si>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</si>
  <si>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</si>
  <si>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</si>
  <si>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</si>
  <si>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</si>
  <si>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</si>
  <si>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</si>
  <si>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</si>
  <si>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</si>
  <si>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</si>
  <si>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</si>
  <si>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</si>
  <si>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</si>
  <si>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</si>
  <si>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</si>
  <si>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</si>
  <si>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</si>
  <si>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</si>
  <si>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</si>
  <si>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</si>
  <si>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</si>
  <si>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</si>
  <si>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</si>
  <si>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</si>
  <si>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</si>
  <si>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</si>
  <si>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</si>
  <si>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</si>
  <si>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</si>
  <si>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</si>
  <si>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</si>
  <si>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</si>
  <si>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</si>
  <si>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</si>
  <si>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</si>
  <si>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</si>
  <si>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</si>
  <si>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</si>
  <si>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</si>
  <si>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</si>
  <si>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</si>
  <si>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</si>
  <si>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</si>
  <si>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</si>
  <si>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</si>
  <si>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</si>
  <si>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</si>
  <si>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</si>
  <si>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</si>
  <si>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</si>
  <si>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</si>
  <si>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</si>
  <si>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</si>
  <si>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</si>
  <si>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</si>
  <si>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</si>
  <si>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</si>
  <si>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</si>
  <si>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</si>
  <si>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</si>
  <si>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</si>
  <si>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</si>
  <si>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</si>
  <si>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</si>
  <si>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</si>
  <si>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</si>
  <si>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</si>
  <si>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</si>
  <si>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</si>
  <si>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</si>
  <si>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</si>
  <si>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</si>
  <si>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</si>
  <si>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</si>
  <si>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</si>
  <si>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</si>
  <si>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</si>
  <si>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</si>
  <si>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</si>
  <si>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</si>
  <si>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</si>
  <si>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</si>
  <si>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</si>
  <si>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</si>
  <si>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</si>
  <si>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</si>
  <si>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</si>
  <si>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</si>
  <si>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</si>
  <si>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</si>
  <si>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</si>
  <si>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</si>
  <si>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</si>
  <si>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</si>
  <si>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</si>
  <si>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</si>
  <si>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</si>
  <si>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</si>
  <si>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</si>
  <si>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</si>
  <si>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</si>
  <si>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</si>
  <si>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</si>
  <si>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</si>
  <si>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</si>
  <si>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</si>
  <si>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</si>
  <si>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</si>
  <si>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</si>
  <si>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</si>
  <si>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</si>
  <si>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</si>
  <si>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</si>
  <si>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</si>
  <si>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</si>
  <si>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</si>
  <si>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</si>
  <si>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</si>
  <si>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</si>
  <si>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</si>
  <si>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</si>
  <si>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</si>
  <si>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</si>
  <si>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</si>
  <si>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</si>
  <si>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</si>
  <si>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</si>
  <si>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</si>
  <si>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</si>
  <si>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</si>
  <si>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</si>
  <si>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</si>
  <si>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</si>
  <si>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</si>
  <si>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</si>
  <si>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</si>
  <si>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</si>
  <si>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</si>
  <si>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</si>
  <si>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</si>
  <si>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</si>
  <si>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</si>
  <si>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</si>
  <si>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</si>
  <si>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</si>
  <si>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</si>
  <si>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</si>
  <si>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</si>
  <si>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</si>
  <si>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</si>
  <si>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</si>
  <si>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</si>
  <si>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</si>
  <si>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</si>
  <si>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</si>
  <si>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</si>
  <si>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</si>
  <si>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</si>
  <si>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</si>
  <si>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</si>
  <si>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</si>
  <si>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</si>
  <si>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</si>
  <si>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</si>
  <si>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</si>
  <si>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</si>
  <si>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</si>
  <si>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</si>
  <si>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</si>
  <si>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</si>
  <si>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</si>
  <si>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</si>
  <si>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</si>
  <si>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</si>
  <si>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</si>
  <si>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</si>
  <si>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</si>
  <si>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</si>
  <si>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</si>
  <si>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</si>
  <si>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</si>
  <si>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</si>
  <si>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</si>
  <si>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</si>
  <si>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</si>
  <si>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</si>
  <si>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</si>
  <si>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</si>
  <si>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</si>
  <si>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</si>
  <si>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</si>
  <si>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</si>
  <si>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</si>
  <si>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</si>
  <si>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</si>
  <si>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</si>
  <si>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</si>
  <si>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</si>
  <si>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</si>
  <si>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</si>
  <si>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</si>
  <si>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</si>
  <si>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</si>
  <si>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</si>
  <si>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</si>
  <si>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</si>
  <si>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</si>
  <si>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</si>
  <si>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</si>
  <si>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</si>
  <si>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</si>
  <si>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</si>
  <si>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</si>
  <si>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</si>
  <si>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</si>
  <si>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</si>
  <si>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</si>
  <si>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</si>
  <si>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</si>
  <si>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</si>
  <si>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</si>
  <si>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</si>
  <si>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</si>
  <si>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</si>
  <si>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</si>
  <si>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</si>
  <si>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</si>
  <si>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</si>
  <si>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</si>
  <si>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</si>
  <si>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</si>
  <si>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</si>
  <si>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</si>
  <si>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</si>
  <si>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</si>
  <si>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</si>
  <si>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</si>
  <si>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</si>
  <si>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</si>
  <si>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</si>
  <si>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</si>
  <si>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</si>
  <si>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</si>
  <si>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</si>
  <si>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</si>
  <si>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</si>
  <si>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</si>
  <si>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</si>
  <si>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</si>
  <si>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</si>
  <si>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</si>
  <si>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</si>
  <si>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</si>
  <si>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</si>
  <si>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</si>
  <si>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</si>
  <si>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</si>
  <si>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</si>
  <si>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</si>
  <si>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</si>
  <si>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</si>
  <si>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</si>
  <si>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</si>
  <si>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</si>
  <si>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</si>
  <si>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</si>
  <si>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</si>
  <si>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</si>
  <si>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</si>
  <si>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</si>
  <si>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</si>
  <si>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</si>
  <si>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</si>
  <si>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</si>
  <si>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</si>
  <si>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</si>
  <si>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</si>
  <si>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</si>
  <si>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</si>
  <si>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</si>
  <si>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</si>
  <si>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</si>
  <si>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</si>
  <si>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</si>
  <si>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</si>
  <si>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</si>
  <si>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</si>
  <si>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</si>
  <si>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</si>
  <si>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</si>
  <si>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</si>
  <si>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</si>
  <si>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</si>
  <si>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</si>
  <si>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</si>
  <si>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</si>
  <si>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</si>
  <si>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</si>
  <si>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</si>
  <si>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</si>
  <si>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</si>
  <si>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</si>
  <si>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</si>
  <si>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</si>
  <si>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</si>
  <si>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</si>
  <si>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</si>
  <si>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</si>
  <si>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</si>
  <si>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</si>
  <si>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</si>
  <si>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</si>
  <si>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</si>
  <si>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</si>
  <si>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</si>
  <si>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</si>
  <si>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</si>
  <si>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</si>
  <si>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</si>
  <si>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</si>
  <si>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</si>
  <si>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</si>
  <si>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</si>
  <si>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</si>
  <si>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</si>
  <si>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</si>
  <si>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</si>
  <si>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</si>
  <si>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</si>
  <si>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</si>
  <si>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</si>
  <si>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</si>
  <si>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</si>
  <si>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</si>
  <si>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</si>
  <si>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</si>
  <si>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</si>
  <si>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</si>
  <si>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</si>
  <si>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</si>
  <si>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</si>
  <si>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</si>
  <si>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</si>
  <si>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</si>
  <si>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</si>
  <si>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</si>
  <si>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</si>
  <si>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</si>
  <si>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</si>
  <si>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</si>
  <si>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</si>
  <si>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</si>
  <si>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</si>
  <si>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</si>
  <si>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</si>
  <si>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</si>
  <si>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</si>
  <si>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</si>
  <si>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</si>
  <si>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</si>
  <si>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</si>
  <si>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</si>
  <si>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</si>
  <si>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</si>
  <si>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</si>
  <si>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</si>
  <si>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</si>
  <si>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</si>
  <si>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</si>
  <si>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</si>
  <si>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</si>
  <si>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</si>
  <si>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</si>
  <si>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</si>
  <si>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</si>
  <si>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</si>
  <si>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</si>
  <si>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</si>
  <si>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</si>
  <si>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</si>
  <si>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</si>
  <si>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</si>
  <si>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</si>
  <si>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</si>
  <si>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</si>
  <si>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</si>
  <si>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</si>
  <si>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</si>
  <si>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</si>
  <si>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</si>
  <si>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</si>
  <si>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</si>
  <si>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</si>
  <si>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</si>
  <si>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</si>
  <si>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</si>
  <si>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</si>
  <si>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</si>
  <si>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</si>
  <si>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</si>
  <si>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</si>
  <si>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</si>
  <si>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</si>
  <si>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</si>
  <si>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</si>
  <si>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</si>
  <si>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</si>
  <si>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</si>
  <si>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</si>
  <si>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</si>
  <si>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</si>
  <si>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</si>
  <si>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</si>
  <si>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</si>
  <si>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</si>
  <si>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</si>
  <si>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</si>
  <si>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</si>
  <si>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</si>
  <si>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</si>
  <si>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</si>
  <si>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</si>
  <si>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</si>
  <si>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</si>
  <si>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</si>
  <si>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</si>
  <si>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</si>
  <si>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</si>
  <si>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</si>
  <si>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</si>
  <si>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</si>
  <si>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</si>
  <si>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</si>
  <si>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</si>
  <si>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</si>
  <si>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</si>
  <si>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</si>
  <si>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</si>
  <si>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</si>
  <si>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</si>
  <si>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</si>
  <si>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</si>
  <si>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</si>
  <si>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</si>
  <si>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</si>
  <si>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</si>
  <si>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</si>
  <si>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</si>
  <si>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</si>
  <si>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</si>
  <si>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</si>
  <si>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</si>
  <si>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</si>
  <si>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</si>
  <si>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</si>
  <si>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</si>
  <si>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</si>
  <si>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</si>
  <si>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</si>
  <si>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</si>
  <si>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</si>
  <si>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</si>
  <si>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</si>
  <si>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</si>
  <si>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</si>
  <si>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</si>
  <si>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</si>
  <si>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</si>
  <si>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</si>
  <si>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</si>
  <si>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</si>
  <si>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</si>
  <si>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</si>
  <si>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</si>
  <si>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</si>
  <si>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</si>
  <si>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</si>
  <si>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</si>
  <si>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</si>
  <si>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</si>
  <si>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</si>
  <si>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</si>
  <si>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</si>
  <si>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</si>
  <si>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</si>
  <si>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</si>
  <si>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</si>
  <si>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</si>
  <si>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</si>
  <si>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</si>
  <si>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</si>
  <si>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</si>
  <si>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</si>
  <si>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</si>
  <si>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</si>
  <si>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</si>
  <si>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</si>
  <si>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</si>
  <si>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</si>
  <si>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</si>
  <si>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</si>
  <si>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</si>
  <si>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</si>
  <si>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</si>
  <si>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</si>
  <si>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</si>
  <si>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</si>
  <si>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</si>
  <si>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</si>
  <si>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</si>
  <si>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</si>
  <si>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</si>
  <si>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</si>
  <si>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</si>
  <si>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</si>
  <si>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</si>
  <si>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</si>
  <si>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</si>
  <si>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</si>
  <si>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</si>
  <si>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</si>
  <si>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</si>
  <si>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</si>
  <si>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</si>
  <si>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</si>
  <si>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</si>
  <si>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</si>
  <si>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</si>
  <si>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</si>
  <si>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</si>
  <si>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</si>
  <si>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</si>
  <si>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</si>
  <si>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</si>
  <si>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</si>
  <si>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</si>
  <si>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</si>
  <si>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</si>
  <si>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</si>
  <si>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</si>
  <si>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</si>
  <si>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</si>
  <si>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</si>
  <si>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</si>
  <si>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</si>
  <si>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</si>
  <si>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</si>
  <si>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</si>
  <si>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</si>
  <si>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</si>
  <si>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</si>
  <si>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</si>
  <si>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</si>
  <si>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</si>
  <si>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</si>
  <si>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</si>
  <si>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</si>
  <si>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</si>
  <si>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</si>
  <si>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</si>
  <si>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</si>
  <si>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</si>
  <si>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</si>
  <si>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</si>
  <si>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</si>
  <si>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</si>
  <si>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</si>
  <si>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</si>
  <si>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</si>
  <si>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</si>
  <si>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</si>
  <si>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</si>
  <si>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</si>
  <si>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</si>
  <si>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</si>
  <si>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</si>
  <si>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</si>
  <si>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</si>
  <si>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</si>
  <si>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</si>
  <si>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</si>
  <si>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</si>
  <si>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</si>
  <si>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</si>
  <si>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</si>
  <si>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</si>
  <si>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</si>
  <si>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</si>
  <si>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</si>
  <si>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</si>
  <si>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</si>
  <si>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</si>
  <si>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</si>
  <si>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</si>
  <si>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</si>
  <si>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</si>
  <si>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</si>
  <si>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</si>
  <si>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</si>
  <si>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</si>
  <si>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</si>
  <si>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</si>
  <si>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</si>
  <si>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</si>
  <si>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</si>
  <si>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</si>
  <si>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</si>
  <si>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</si>
  <si>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</si>
  <si>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</si>
  <si>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</si>
  <si>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</si>
  <si>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</si>
  <si>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</si>
  <si>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</si>
  <si>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</si>
  <si>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</si>
  <si>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</si>
  <si>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</si>
  <si>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</si>
  <si>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</si>
  <si>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</si>
  <si>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</si>
  <si>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</si>
  <si>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</si>
  <si>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</si>
  <si>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</si>
  <si>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</si>
  <si>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</si>
  <si>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</si>
  <si>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</si>
  <si>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</si>
  <si>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</si>
  <si>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</si>
  <si>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</si>
  <si>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</si>
  <si>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</si>
  <si>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</si>
  <si>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</si>
  <si>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</si>
  <si>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</si>
  <si>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</si>
  <si>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</si>
  <si>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</si>
  <si>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</si>
  <si>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</si>
  <si>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</si>
  <si>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</si>
  <si>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</si>
  <si>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</si>
  <si>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</si>
  <si>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</si>
  <si>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</si>
  <si>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</si>
  <si>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</si>
  <si>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</si>
  <si>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</si>
  <si>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</si>
  <si>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</si>
  <si>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</si>
  <si>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</si>
  <si>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</si>
  <si>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</si>
  <si>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</si>
  <si>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</si>
  <si>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</si>
  <si>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</si>
  <si>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</si>
  <si>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</si>
  <si>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</si>
  <si>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</si>
  <si>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</si>
  <si>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</si>
  <si>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</si>
  <si>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</si>
  <si>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</si>
  <si>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</si>
  <si>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</si>
  <si>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</si>
  <si>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</si>
  <si>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</si>
  <si>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</si>
  <si>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</si>
  <si>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</si>
  <si>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</si>
  <si>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</si>
  <si>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</si>
  <si>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</si>
  <si>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</si>
  <si>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</si>
  <si>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</si>
  <si>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</si>
  <si>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</si>
  <si>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</si>
  <si>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</si>
  <si>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</si>
  <si>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</si>
  <si>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</si>
  <si>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</si>
  <si>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</si>
  <si>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</si>
  <si>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</si>
  <si>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</si>
  <si>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</si>
  <si>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</si>
  <si>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</si>
  <si>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</si>
  <si>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</si>
  <si>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</si>
  <si>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</si>
  <si>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</si>
  <si>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</si>
  <si>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</si>
  <si>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</si>
  <si>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</si>
  <si>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</si>
  <si>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</si>
  <si>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</si>
  <si>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</si>
  <si>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</si>
  <si>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</si>
  <si>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</si>
  <si>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</si>
  <si>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</si>
  <si>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</si>
  <si>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</si>
  <si>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</si>
  <si>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</si>
  <si>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</si>
  <si>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</si>
  <si>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</si>
  <si>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</si>
  <si>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</si>
  <si>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</si>
  <si>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</si>
  <si>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</si>
  <si>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</si>
  <si>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</si>
  <si>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</si>
  <si>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</si>
  <si>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</si>
  <si>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</si>
  <si>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</si>
  <si>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</si>
  <si>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</si>
  <si>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</si>
  <si>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</si>
  <si>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</si>
  <si>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</si>
  <si>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</si>
  <si>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</si>
  <si>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</si>
  <si>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</si>
  <si>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</si>
  <si>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</si>
  <si>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</si>
  <si>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</si>
  <si>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</si>
  <si>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</si>
  <si>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</si>
  <si>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</si>
  <si>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</si>
  <si>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</si>
  <si>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</si>
  <si>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</si>
  <si>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</si>
  <si>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</si>
  <si>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</si>
  <si>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</si>
  <si>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</si>
  <si>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</si>
  <si>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</si>
  <si>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</si>
  <si>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</si>
  <si>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</si>
  <si>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</si>
  <si>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</si>
  <si>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</si>
  <si>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</si>
  <si>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</si>
  <si>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</si>
  <si>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</si>
  <si>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</si>
  <si>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</si>
  <si>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</si>
  <si>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</si>
  <si>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</si>
  <si>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</si>
  <si>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</si>
  <si>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</si>
  <si>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</si>
  <si>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</si>
  <si>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</si>
  <si>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</si>
  <si>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</si>
  <si>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</si>
  <si>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</si>
  <si>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</si>
  <si>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</si>
  <si>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</si>
  <si>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</si>
  <si>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</si>
  <si>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</si>
  <si>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</si>
  <si>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</si>
  <si>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</si>
  <si>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</si>
  <si>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</si>
  <si>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</si>
  <si>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</si>
  <si>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</si>
  <si>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</si>
  <si>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</si>
  <si>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</si>
  <si>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</si>
  <si>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</si>
  <si>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</si>
  <si>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</si>
  <si>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</si>
  <si>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</si>
  <si>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</si>
  <si>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</si>
  <si>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</si>
  <si>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</si>
  <si>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</si>
  <si>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</si>
  <si>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</si>
  <si>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</si>
  <si>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</si>
  <si>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</si>
  <si>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</si>
  <si>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</si>
  <si>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</si>
  <si>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</si>
  <si>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</si>
  <si>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</si>
  <si>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</si>
  <si>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</si>
  <si>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</si>
  <si>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</si>
  <si>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</si>
  <si>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</si>
  <si>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</si>
  <si>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</si>
  <si>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</si>
  <si>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</si>
  <si>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</si>
  <si>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</si>
  <si>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</si>
  <si>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</si>
  <si>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</si>
  <si>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</si>
  <si>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</si>
  <si>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</si>
  <si>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</si>
  <si>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</si>
  <si>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</si>
  <si>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</si>
  <si>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</si>
  <si>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</si>
  <si>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</si>
  <si>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</si>
  <si>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</si>
  <si>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</si>
  <si>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</si>
  <si>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</si>
  <si>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</si>
  <si>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</si>
  <si>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</si>
  <si>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</si>
  <si>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</si>
  <si>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</si>
  <si>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</si>
  <si>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</si>
  <si>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</si>
  <si>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</si>
  <si>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</si>
  <si>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</si>
  <si>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</si>
  <si>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</si>
  <si>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</si>
  <si>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</si>
  <si>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</si>
  <si>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</si>
  <si>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</si>
  <si>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</si>
  <si>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</si>
  <si>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</si>
  <si>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</si>
  <si>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</si>
  <si>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</si>
  <si>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</si>
  <si>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</si>
  <si>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</si>
  <si>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</si>
  <si>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</si>
  <si>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</si>
  <si>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</si>
  <si>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</si>
  <si>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</si>
  <si>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</si>
  <si>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</si>
  <si>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</si>
  <si>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</si>
  <si>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</si>
  <si>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</si>
  <si>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</si>
  <si>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</si>
  <si>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</si>
  <si>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</si>
  <si>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</si>
  <si>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</si>
  <si>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</si>
  <si>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</si>
  <si>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</si>
  <si>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</si>
  <si>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</si>
  <si>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</si>
  <si>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</si>
  <si>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</si>
  <si>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</si>
  <si>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</si>
  <si>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</si>
  <si>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</si>
  <si>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</si>
  <si>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</si>
  <si>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</si>
  <si>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</si>
  <si>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</si>
  <si>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</si>
  <si>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</si>
  <si>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</si>
  <si>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</si>
  <si>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</si>
  <si>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</si>
  <si>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</si>
  <si>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</si>
  <si>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</si>
  <si>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</si>
  <si>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</si>
  <si>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</si>
  <si>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</si>
  <si>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</si>
  <si>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</si>
  <si>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</si>
  <si>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</si>
  <si>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</si>
  <si>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</si>
  <si>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</si>
  <si>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</si>
  <si>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</si>
  <si>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</si>
  <si>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</si>
  <si>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</si>
  <si>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</si>
  <si>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</si>
  <si>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</si>
  <si>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</si>
  <si>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</si>
  <si>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</si>
  <si>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</si>
  <si>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</si>
  <si>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</si>
  <si>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</si>
  <si>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</si>
  <si>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</si>
  <si>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</si>
  <si>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</si>
  <si>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</si>
  <si>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</si>
  <si>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</si>
  <si>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</si>
  <si>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</si>
  <si>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</si>
  <si>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</si>
  <si>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</si>
  <si>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</si>
  <si>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</si>
  <si>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</si>
  <si>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</si>
  <si>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</si>
  <si>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</si>
  <si>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</si>
  <si>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</si>
  <si>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</si>
  <si>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</si>
  <si>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</si>
  <si>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</si>
  <si>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</si>
  <si>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</si>
  <si>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</si>
  <si>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</si>
  <si>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</si>
  <si>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</si>
  <si>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</si>
  <si>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</si>
  <si>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</si>
  <si>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</si>
  <si>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</si>
  <si>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</si>
  <si>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</si>
  <si>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</si>
  <si>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</si>
  <si>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</si>
  <si>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</si>
  <si>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</si>
  <si>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</si>
  <si>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</si>
  <si>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</si>
  <si>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</si>
  <si>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</si>
  <si>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</si>
  <si>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</si>
  <si>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</si>
  <si>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</si>
  <si>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</si>
  <si>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</si>
  <si>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</si>
  <si>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</si>
  <si>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</si>
  <si>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</si>
  <si>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</si>
  <si>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</si>
  <si>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</si>
  <si>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</si>
  <si>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</si>
  <si>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</si>
  <si>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</si>
  <si>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</si>
  <si>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</si>
  <si>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</si>
  <si>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</si>
  <si>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</si>
  <si>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</si>
  <si>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</si>
  <si>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</si>
  <si>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</si>
  <si>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</si>
  <si>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</si>
  <si>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</si>
  <si>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</si>
  <si>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</si>
  <si>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</si>
  <si>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</si>
  <si>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</si>
  <si>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</si>
  <si>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</si>
  <si>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</si>
  <si>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</si>
  <si>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</si>
  <si>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</si>
  <si>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</si>
  <si>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</si>
  <si>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</si>
  <si>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</si>
  <si>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</si>
  <si>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</si>
  <si>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</si>
  <si>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</si>
  <si>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</si>
  <si>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</si>
  <si>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</si>
  <si>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</si>
  <si>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</si>
  <si>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</si>
  <si>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</si>
  <si>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</si>
  <si>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</si>
  <si>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</si>
  <si>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</si>
  <si>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</si>
  <si>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</si>
  <si>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</si>
  <si>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</si>
  <si>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</si>
  <si>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</si>
  <si>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</si>
  <si>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</si>
  <si>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</si>
  <si>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</si>
  <si>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</si>
  <si>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</si>
  <si>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</si>
  <si>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</si>
  <si>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</si>
  <si>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</si>
  <si>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</si>
  <si>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</si>
  <si>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</si>
  <si>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</si>
  <si>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</si>
  <si>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</si>
  <si>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</si>
  <si>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</si>
  <si>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</si>
  <si>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</si>
  <si>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</si>
  <si>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</si>
  <si>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</si>
  <si>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</si>
  <si>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</si>
  <si>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</si>
  <si>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</si>
  <si>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</si>
  <si>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</si>
  <si>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</si>
  <si>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</si>
  <si>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</si>
  <si>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</si>
  <si>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</si>
  <si>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</si>
  <si>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</si>
  <si>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</si>
  <si>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</si>
  <si>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</si>
  <si>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</si>
  <si>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</si>
  <si>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</si>
  <si>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</si>
  <si>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</si>
  <si>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</si>
  <si>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</si>
  <si>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</si>
  <si>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</si>
  <si>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</si>
  <si>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</si>
  <si>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</si>
  <si>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</si>
  <si>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</si>
  <si>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</si>
  <si>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</si>
  <si>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</si>
  <si>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</si>
  <si>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</si>
  <si>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</si>
  <si>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</si>
  <si>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</si>
  <si>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</si>
  <si>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</si>
  <si>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</si>
  <si>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</si>
  <si>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</si>
  <si>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</si>
  <si>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</si>
  <si>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</si>
  <si>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</si>
  <si>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</si>
  <si>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</si>
  <si>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</si>
  <si>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</si>
  <si>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</si>
  <si>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</si>
  <si>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</si>
  <si>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</si>
  <si>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</si>
  <si>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</si>
  <si>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</si>
  <si>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</si>
  <si>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</si>
  <si>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</si>
  <si>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</si>
  <si>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</si>
  <si>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</si>
  <si>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</si>
  <si>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</si>
  <si>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</si>
  <si>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</si>
  <si>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</si>
  <si>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</si>
  <si>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</si>
  <si>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</si>
  <si>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</si>
  <si>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</si>
  <si>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</si>
  <si>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</si>
  <si>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</si>
  <si>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</si>
  <si>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</si>
  <si>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</si>
  <si>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</si>
  <si>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</si>
  <si>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</si>
  <si>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</si>
  <si>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</si>
  <si>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</si>
  <si>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</si>
  <si>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</si>
  <si>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</si>
  <si>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</si>
  <si>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</si>
  <si>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</si>
  <si>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</si>
  <si>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</si>
  <si>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</si>
  <si>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</si>
  <si>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</si>
  <si>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</si>
  <si>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</si>
  <si>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</si>
  <si>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</si>
  <si>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</si>
  <si>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</si>
  <si>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</si>
  <si>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</si>
  <si>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</si>
  <si>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</si>
  <si>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</si>
  <si>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</si>
  <si>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</si>
  <si>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</si>
  <si>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</si>
  <si>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</si>
  <si>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</si>
  <si>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</si>
  <si>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</si>
  <si>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</si>
  <si>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</si>
  <si>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</si>
  <si>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</si>
  <si>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</si>
  <si>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</si>
  <si>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</si>
  <si>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</si>
  <si>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</si>
  <si>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</si>
  <si>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</si>
  <si>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</si>
  <si>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</si>
  <si>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</si>
  <si>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</si>
  <si>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</si>
  <si>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</si>
  <si>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</si>
  <si>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</si>
  <si>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</si>
  <si>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</si>
  <si>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</si>
  <si>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</si>
  <si>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</si>
  <si>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</si>
  <si>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</si>
  <si>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</si>
  <si>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</si>
  <si>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</si>
  <si>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</si>
  <si>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</si>
  <si>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</si>
  <si>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</si>
  <si>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</si>
  <si>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</si>
  <si>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</si>
  <si>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</si>
  <si>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</si>
  <si>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</si>
  <si>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</si>
  <si>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</si>
  <si>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</si>
  <si>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</si>
  <si>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</si>
  <si>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</si>
  <si>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</si>
  <si>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</si>
  <si>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</si>
  <si>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</si>
  <si>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</si>
  <si>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</si>
  <si>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</si>
  <si>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</si>
  <si>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</si>
  <si>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</si>
  <si>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</si>
  <si>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</si>
  <si>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</si>
  <si>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</si>
  <si>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</si>
  <si>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</si>
  <si>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</si>
  <si>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</si>
  <si>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</si>
  <si>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</si>
  <si>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</si>
  <si>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</si>
  <si>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</si>
  <si>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</si>
  <si>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</si>
  <si>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</si>
  <si>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</si>
  <si>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</si>
  <si>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</si>
  <si>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</si>
  <si>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</si>
  <si>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</si>
  <si>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</si>
  <si>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</si>
  <si>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</si>
  <si>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</si>
  <si>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</si>
  <si>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</si>
  <si>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</si>
  <si>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</si>
  <si>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</si>
  <si>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</si>
  <si>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</si>
  <si>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</si>
  <si>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</si>
  <si>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</si>
  <si>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</si>
  <si>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</si>
  <si>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</si>
  <si>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</si>
  <si>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</si>
  <si>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</si>
  <si>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</si>
  <si>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</si>
  <si>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</si>
  <si>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</si>
  <si>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</si>
  <si>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</si>
  <si>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</si>
  <si>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</si>
  <si>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</si>
  <si>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</si>
  <si>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</si>
  <si>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</si>
  <si>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</si>
  <si>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</si>
  <si>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</si>
  <si>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</si>
  <si>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</si>
  <si>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</si>
  <si>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</si>
  <si>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</si>
  <si>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</si>
  <si>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</si>
  <si>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</si>
  <si>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</si>
  <si>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</si>
  <si>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</si>
  <si>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</si>
  <si>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</si>
  <si>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</si>
  <si>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</si>
  <si>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</si>
  <si>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</si>
  <si>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</si>
  <si>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</si>
  <si>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</si>
  <si>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</si>
  <si>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</si>
  <si>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</si>
  <si>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</si>
  <si>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</si>
  <si>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</si>
  <si>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</si>
  <si>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</si>
  <si>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</si>
  <si>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</si>
  <si>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</si>
  <si>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</si>
  <si>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</si>
  <si>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</si>
  <si>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</si>
  <si>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</si>
  <si>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</si>
  <si>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</si>
  <si>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</si>
  <si>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</si>
  <si>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</si>
  <si>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</si>
  <si>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</si>
  <si>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</si>
  <si>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</si>
  <si>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</si>
  <si>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</si>
  <si>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</si>
  <si>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</si>
  <si>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</si>
  <si>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</si>
  <si>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</si>
  <si>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</si>
  <si>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</si>
  <si>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</si>
  <si>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</si>
  <si>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</si>
  <si>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</si>
  <si>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</si>
  <si>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</si>
  <si>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</si>
  <si>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</si>
  <si>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</si>
  <si>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</si>
  <si>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</si>
  <si>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</si>
  <si>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</si>
  <si>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</si>
  <si>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</si>
  <si>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</si>
  <si>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</si>
  <si>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</si>
  <si>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</si>
  <si>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</si>
  <si>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</si>
  <si>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</si>
  <si>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</si>
  <si>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</si>
  <si>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</si>
  <si>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</si>
  <si>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</si>
  <si>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</si>
  <si>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</si>
  <si>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</si>
  <si>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</si>
  <si>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</si>
  <si>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</si>
  <si>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</si>
  <si>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</si>
  <si>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</si>
  <si>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</si>
  <si>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</si>
  <si>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</si>
  <si>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</si>
  <si>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</si>
  <si>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</si>
  <si>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</si>
  <si>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</si>
  <si>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</si>
  <si>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</si>
  <si>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</si>
  <si>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</si>
  <si>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</si>
  <si>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</si>
  <si>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</si>
  <si>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</si>
  <si>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</si>
  <si>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</si>
  <si>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</si>
  <si>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</si>
  <si>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</si>
  <si>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</si>
  <si>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</si>
  <si>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</si>
  <si>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</si>
  <si>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</si>
  <si>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</si>
  <si>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</si>
  <si>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</si>
  <si>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</si>
  <si>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</si>
  <si>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</si>
  <si>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</si>
  <si>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</si>
  <si>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</si>
  <si>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</si>
  <si>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</si>
  <si>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</si>
  <si>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</si>
  <si>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</si>
  <si>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</si>
  <si>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</si>
  <si>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</si>
  <si>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</si>
  <si>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</si>
  <si>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</si>
  <si>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</si>
  <si>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</si>
  <si>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</si>
  <si>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</si>
  <si>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</si>
  <si>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</si>
  <si>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</si>
  <si>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</si>
  <si>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</si>
  <si>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</si>
  <si>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</si>
  <si>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</si>
  <si>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</si>
  <si>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</si>
  <si>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</si>
  <si>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</si>
  <si>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</si>
  <si>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</si>
  <si>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</si>
  <si>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</si>
  <si>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</si>
  <si>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</si>
  <si>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</si>
  <si>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</si>
  <si>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</si>
  <si>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</si>
  <si>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</si>
  <si>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</si>
  <si>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</si>
  <si>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</si>
  <si>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</si>
  <si>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</si>
  <si>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</si>
  <si>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</si>
  <si>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</si>
  <si>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</si>
  <si>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</si>
  <si>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</si>
  <si>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</si>
  <si>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</si>
  <si>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</si>
  <si>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</si>
  <si>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</si>
  <si>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</si>
  <si>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</si>
  <si>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</si>
  <si>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</si>
  <si>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</si>
  <si>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</si>
  <si>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</si>
  <si>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</si>
  <si>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</si>
  <si>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</si>
  <si>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</si>
  <si>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</si>
  <si>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</si>
  <si>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</si>
  <si>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</si>
  <si>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</si>
  <si>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</si>
  <si>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</si>
  <si>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</si>
  <si>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</si>
  <si>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</si>
  <si>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</si>
  <si>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</si>
  <si>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</si>
  <si>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</si>
  <si>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</si>
  <si>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</si>
  <si>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</si>
  <si>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</si>
  <si>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</si>
  <si>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</si>
  <si>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</si>
  <si>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</si>
  <si>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</si>
  <si>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</si>
  <si>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</si>
  <si>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</si>
  <si>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</si>
  <si>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</si>
  <si>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</si>
  <si>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</si>
  <si>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</si>
  <si>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</si>
  <si>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</si>
  <si>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</si>
  <si>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</si>
  <si>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</si>
  <si>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</si>
  <si>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</si>
  <si>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</si>
  <si>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</si>
  <si>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</si>
  <si>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</si>
  <si>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</si>
  <si>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</si>
  <si>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</si>
  <si>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</si>
  <si>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</si>
  <si>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</si>
  <si>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</si>
  <si>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</si>
  <si>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</si>
  <si>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</si>
  <si>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</si>
  <si>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</si>
  <si>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</si>
  <si>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</si>
  <si>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</si>
  <si>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</si>
  <si>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</si>
  <si>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</si>
  <si>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</si>
  <si>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</si>
  <si>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</si>
  <si>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</si>
  <si>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</si>
  <si>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</si>
  <si>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</si>
  <si>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</si>
  <si>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</si>
  <si>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</si>
  <si>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</si>
  <si>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</si>
  <si>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</si>
  <si>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</si>
  <si>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</si>
  <si>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</si>
  <si>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</si>
  <si>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</si>
  <si>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</si>
  <si>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</si>
  <si>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</si>
  <si>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</si>
  <si>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</si>
  <si>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</si>
  <si>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</si>
  <si>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</si>
  <si>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</si>
  <si>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</si>
  <si>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</si>
  <si>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</si>
  <si>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</si>
  <si>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</si>
  <si>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</si>
  <si>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</si>
  <si>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</si>
  <si>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</si>
  <si>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</si>
  <si>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</si>
  <si>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</si>
  <si>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</si>
  <si>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</si>
  <si>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</si>
  <si>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</si>
  <si>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</si>
  <si>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</si>
  <si>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</si>
  <si>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</si>
  <si>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</si>
  <si>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</si>
  <si>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</si>
  <si>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</si>
  <si>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</si>
  <si>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</si>
  <si>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</si>
  <si>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</si>
  <si>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</si>
  <si>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</si>
  <si>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</si>
  <si>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</si>
  <si>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</si>
  <si>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</si>
  <si>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</si>
  <si>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</si>
  <si>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</si>
  <si>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</si>
  <si>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</si>
  <si>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</si>
  <si>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</si>
  <si>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</si>
  <si>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</si>
  <si>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</si>
  <si>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</si>
  <si>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</si>
  <si>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</si>
  <si>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</si>
  <si>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</si>
  <si>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</si>
  <si>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</si>
  <si>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</si>
  <si>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</si>
  <si>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</si>
  <si>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</si>
  <si>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</si>
  <si>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</si>
  <si>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</si>
  <si>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</si>
  <si>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</si>
  <si>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</si>
  <si>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</si>
  <si>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</si>
  <si>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</si>
  <si>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</si>
  <si>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</si>
  <si>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</si>
  <si>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</si>
  <si>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</si>
  <si>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</si>
  <si>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</si>
  <si>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</si>
  <si>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</si>
  <si>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</si>
  <si>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</si>
  <si>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</si>
  <si>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</si>
  <si>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</si>
  <si>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</si>
  <si>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</si>
  <si>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</si>
  <si>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</si>
  <si>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</si>
  <si>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</si>
  <si>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</si>
  <si>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</si>
  <si>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</si>
  <si>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</si>
  <si>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</si>
  <si>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</si>
  <si>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</si>
  <si>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</si>
  <si>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</si>
  <si>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</si>
  <si>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</si>
  <si>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</si>
  <si>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</si>
  <si>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</si>
  <si>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</si>
  <si>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</si>
  <si>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</si>
  <si>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</si>
  <si>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</si>
  <si>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</si>
  <si>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</si>
  <si>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</si>
  <si>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</si>
  <si>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</si>
  <si>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</si>
  <si>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</si>
  <si>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</si>
  <si>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</si>
  <si>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</si>
  <si>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</si>
  <si>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</si>
  <si>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</si>
  <si>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</si>
  <si>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</si>
  <si>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</si>
  <si>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</si>
  <si>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</si>
  <si>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</si>
  <si>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</si>
  <si>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</si>
  <si>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</si>
  <si>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</si>
  <si>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</si>
  <si>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</si>
  <si>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</si>
  <si>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</si>
  <si>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</si>
  <si>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</si>
  <si>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</si>
  <si>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</si>
  <si>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</si>
  <si>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</si>
  <si>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</si>
  <si>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</si>
  <si>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</si>
  <si>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</si>
  <si>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</si>
  <si>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</si>
  <si>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</si>
  <si>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</si>
  <si>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</si>
  <si>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</si>
  <si>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</si>
  <si>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</si>
  <si>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</si>
  <si>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</si>
  <si>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</si>
  <si>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</si>
  <si>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</si>
  <si>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</si>
  <si>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</si>
  <si>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</si>
  <si>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</si>
  <si>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</si>
  <si>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</si>
  <si>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</si>
  <si>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</si>
  <si>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</si>
  <si>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</si>
  <si>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</si>
  <si>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</si>
  <si>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</si>
  <si>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</si>
  <si>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</si>
  <si>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</si>
  <si>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</si>
  <si>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</si>
  <si>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</si>
  <si>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</si>
  <si>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</si>
  <si>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</si>
  <si>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</si>
  <si>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</si>
  <si>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</si>
  <si>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</si>
  <si>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</si>
  <si>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</si>
  <si>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</si>
  <si>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</si>
  <si>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</si>
  <si>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</si>
  <si>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</si>
  <si>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</si>
  <si>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</si>
  <si>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</si>
  <si>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</si>
  <si>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</si>
  <si>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</si>
  <si>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</si>
  <si>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</si>
  <si>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</si>
  <si>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</si>
  <si>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</si>
  <si>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</si>
  <si>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</si>
  <si>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</si>
  <si>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</si>
  <si>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</si>
  <si>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</si>
  <si>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</si>
  <si>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</si>
  <si>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</si>
  <si>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</si>
  <si>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</si>
  <si>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</si>
  <si>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</si>
  <si>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</si>
  <si>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</si>
  <si>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</si>
  <si>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</si>
  <si>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</si>
  <si>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</si>
  <si>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</si>
  <si>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</si>
  <si>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</si>
  <si>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</si>
  <si>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</si>
  <si>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</si>
  <si>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</si>
  <si>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</si>
  <si>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</si>
  <si>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</si>
  <si>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</si>
  <si>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</si>
  <si>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</si>
  <si>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</si>
  <si>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</si>
  <si>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</si>
  <si>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</si>
  <si>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</si>
  <si>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</si>
  <si>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</si>
  <si>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</si>
  <si>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</si>
  <si>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</si>
  <si>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</si>
  <si>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</si>
  <si>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</si>
  <si>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</si>
  <si>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</si>
  <si>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</si>
  <si>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</si>
  <si>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</si>
  <si>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</si>
  <si>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</si>
  <si>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</si>
  <si>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</si>
  <si>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</si>
  <si>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</si>
  <si>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</si>
  <si>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</si>
  <si>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</si>
  <si>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</si>
  <si>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</si>
  <si>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</si>
  <si>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</si>
  <si>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</si>
  <si>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</si>
  <si>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</si>
  <si>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</si>
  <si>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</si>
  <si>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</si>
  <si>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</si>
  <si>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</si>
  <si>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</si>
  <si>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</si>
  <si>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</si>
  <si>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</si>
  <si>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</si>
  <si>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</si>
  <si>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</si>
  <si>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</si>
  <si>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</si>
  <si>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</si>
  <si>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</si>
  <si>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</si>
  <si>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</si>
  <si>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</si>
  <si>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</si>
  <si>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</si>
  <si>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</si>
  <si>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</si>
  <si>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</si>
  <si>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</si>
  <si>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</si>
  <si>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</si>
  <si>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</si>
  <si>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</si>
  <si>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</si>
  <si>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</si>
  <si>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</si>
  <si>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</si>
  <si>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</si>
  <si>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</si>
  <si>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</si>
  <si>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</si>
  <si>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</si>
  <si>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</si>
  <si>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</si>
  <si>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</si>
  <si>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</si>
  <si>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</si>
  <si>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</si>
  <si>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</si>
  <si>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</si>
  <si>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</si>
  <si>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</si>
  <si>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</si>
  <si>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</si>
  <si>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</si>
  <si>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</si>
  <si>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</si>
  <si>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</si>
  <si>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</si>
  <si>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</si>
  <si>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</si>
  <si>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</si>
  <si>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</si>
  <si>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</si>
  <si>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</si>
  <si>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</si>
  <si>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</si>
  <si>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</si>
  <si>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</si>
  <si>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</si>
  <si>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</si>
  <si>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</si>
  <si>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</si>
  <si>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</si>
  <si>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</si>
  <si>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</si>
  <si>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</si>
  <si>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</si>
  <si>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</si>
  <si>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</si>
  <si>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</si>
  <si>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</si>
  <si>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</si>
  <si>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</si>
  <si>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</si>
  <si>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</si>
  <si>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</si>
  <si>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</si>
  <si>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</si>
  <si>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</si>
  <si>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</si>
  <si>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</si>
  <si>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</si>
  <si>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</si>
  <si>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</si>
  <si>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</si>
  <si>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</si>
  <si>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</si>
  <si>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</si>
  <si>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</si>
  <si>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</si>
  <si>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</si>
  <si>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</si>
  <si>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</si>
  <si>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</si>
  <si>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</si>
  <si>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</si>
  <si>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</si>
  <si>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</si>
  <si>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</si>
  <si>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</si>
  <si>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</si>
  <si>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</si>
  <si>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</si>
  <si>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</si>
  <si>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</si>
  <si>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</si>
  <si>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</si>
  <si>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</si>
  <si>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</si>
  <si>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</si>
  <si>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</si>
  <si>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</si>
  <si>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</si>
  <si>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</si>
  <si>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</si>
  <si>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</si>
  <si>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</si>
  <si>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</si>
  <si>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</si>
  <si>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</si>
  <si>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</si>
  <si>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</si>
  <si>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</si>
  <si>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</si>
  <si>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</si>
  <si>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</si>
  <si>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</si>
  <si>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</si>
  <si>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</si>
  <si>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</si>
  <si>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</si>
  <si>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</si>
  <si>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</si>
  <si>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</si>
  <si>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</si>
  <si>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</si>
  <si>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</si>
  <si>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</si>
  <si>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</si>
  <si>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</si>
  <si>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</si>
  <si>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</si>
  <si>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</si>
  <si>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</si>
  <si>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</si>
  <si>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</si>
  <si>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</si>
  <si>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</si>
  <si>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</si>
  <si>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</si>
  <si>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</si>
  <si>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</si>
  <si>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</si>
  <si>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</si>
  <si>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</si>
  <si>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</si>
  <si>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</si>
  <si>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</si>
  <si>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</si>
  <si>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</si>
  <si>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</si>
  <si>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</si>
  <si>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</si>
  <si>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</si>
  <si>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</si>
  <si>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</si>
  <si>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</si>
  <si>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</si>
  <si>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</si>
  <si>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</si>
  <si>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</si>
  <si>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</si>
  <si>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</si>
  <si>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</si>
  <si>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</si>
  <si>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</si>
  <si>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</si>
  <si>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</si>
  <si>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</si>
  <si>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</si>
  <si>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</si>
  <si>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</si>
  <si>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</si>
  <si>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</si>
  <si>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</si>
  <si>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</si>
  <si>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</si>
  <si>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</si>
  <si>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</si>
  <si>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</si>
  <si>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</si>
  <si>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</si>
  <si>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</si>
  <si>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</si>
  <si>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</si>
  <si>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</si>
  <si>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</si>
  <si>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</si>
  <si>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</si>
  <si>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</si>
  <si>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</si>
  <si>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</si>
  <si>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</si>
  <si>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</si>
  <si>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</si>
  <si>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</si>
  <si>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</si>
  <si>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</si>
  <si>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</si>
  <si>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</si>
  <si>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</si>
  <si>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</si>
  <si>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</si>
  <si>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</si>
  <si>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</si>
  <si>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</si>
  <si>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</si>
  <si>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</si>
  <si>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</si>
  <si>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</si>
  <si>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</si>
  <si>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</si>
  <si>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</si>
  <si>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</si>
  <si>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</si>
  <si>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</si>
  <si>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</si>
  <si>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</si>
  <si>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</si>
  <si>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</si>
  <si>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</si>
  <si>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</si>
  <si>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</si>
  <si>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</si>
  <si>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</si>
  <si>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</si>
  <si>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</si>
  <si>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</si>
  <si>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</si>
  <si>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</si>
  <si>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</si>
  <si>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</si>
  <si>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</si>
  <si>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</si>
  <si>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</si>
  <si>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</si>
  <si>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</si>
  <si>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</si>
  <si>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</si>
  <si>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</si>
  <si>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</si>
  <si>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</si>
  <si>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</si>
  <si>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</si>
  <si>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</si>
  <si>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</si>
  <si>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</si>
  <si>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</si>
  <si>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</si>
  <si>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</si>
  <si>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</si>
  <si>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</si>
  <si>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</si>
  <si>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</si>
  <si>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</si>
  <si>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</si>
  <si>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</si>
  <si>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</si>
  <si>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</si>
  <si>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</si>
  <si>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</si>
  <si>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</si>
  <si>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</si>
  <si>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</si>
  <si>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</si>
  <si>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</si>
  <si>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</si>
  <si>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</si>
  <si>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</si>
  <si>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</si>
  <si>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</si>
  <si>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</si>
  <si>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</si>
  <si>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</si>
  <si>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</si>
  <si>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</si>
  <si>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</si>
  <si>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</si>
  <si>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</si>
  <si>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</si>
  <si>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</si>
  <si>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</si>
  <si>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</si>
  <si>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</si>
  <si>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</si>
  <si>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</si>
  <si>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</si>
  <si>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</si>
  <si>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</si>
  <si>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</si>
  <si>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</si>
  <si>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</si>
  <si>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</si>
  <si>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</si>
  <si>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</si>
  <si>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</si>
  <si>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</si>
  <si>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</si>
  <si>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</si>
  <si>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</si>
  <si>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</si>
  <si>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</si>
  <si>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</si>
  <si>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</si>
  <si>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</si>
  <si>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</si>
  <si>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</si>
  <si>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</si>
  <si>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</si>
  <si>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</si>
  <si>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</si>
  <si>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</si>
  <si>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</si>
  <si>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</si>
  <si>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</si>
  <si>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</si>
  <si>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</si>
  <si>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</si>
  <si>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</si>
  <si>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</si>
  <si>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</si>
  <si>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</si>
  <si>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</si>
  <si>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</si>
  <si>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</si>
  <si>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</si>
  <si>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</si>
  <si>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</si>
  <si>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</si>
  <si>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</si>
  <si>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</si>
  <si>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</si>
  <si>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</si>
  <si>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</si>
  <si>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</si>
  <si>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</si>
  <si>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</si>
  <si>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</si>
  <si>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</si>
  <si>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</si>
  <si>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</si>
  <si>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</si>
  <si>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</si>
  <si>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</si>
  <si>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</si>
  <si>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</si>
  <si>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</si>
  <si>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</si>
  <si>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</si>
  <si>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</si>
  <si>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</si>
  <si>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</si>
  <si>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</si>
  <si>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</si>
  <si>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</si>
  <si>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</si>
  <si>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</si>
  <si>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</si>
  <si>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</si>
  <si>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</si>
  <si>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</si>
  <si>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</si>
  <si>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</si>
  <si>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</si>
  <si>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</si>
  <si>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</si>
  <si>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</si>
  <si>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</si>
  <si>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</si>
  <si>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</si>
  <si>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</si>
  <si>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</si>
  <si>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</si>
  <si>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</si>
  <si>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</si>
  <si>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</si>
  <si>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</si>
  <si>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</si>
  <si>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</si>
  <si>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</si>
  <si>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</si>
  <si>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</si>
  <si>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</si>
  <si>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</si>
  <si>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</si>
  <si>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</si>
  <si>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</si>
  <si>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</si>
  <si>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</si>
  <si>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</si>
  <si>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</si>
  <si>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</si>
  <si>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</si>
  <si>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</si>
  <si>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</si>
  <si>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</si>
  <si>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</si>
  <si>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</si>
  <si>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</si>
  <si>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</si>
  <si>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</si>
  <si>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</si>
  <si>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</si>
  <si>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</si>
  <si>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</si>
  <si>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</si>
  <si>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</si>
  <si>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</si>
  <si>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</si>
  <si>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</si>
  <si>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</si>
  <si>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</si>
  <si>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</si>
  <si>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</si>
  <si>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</si>
  <si>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</si>
  <si>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</si>
  <si>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</si>
  <si>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</si>
  <si>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</si>
  <si>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</si>
  <si>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</si>
  <si>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</si>
  <si>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</si>
  <si>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</si>
  <si>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</si>
  <si>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</si>
  <si>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</si>
  <si>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</si>
  <si>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</si>
  <si>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</si>
  <si>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</si>
  <si>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</si>
  <si>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</si>
  <si>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</si>
  <si>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</si>
  <si>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</si>
  <si>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</si>
  <si>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</si>
  <si>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</si>
  <si>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</si>
  <si>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</si>
  <si>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</si>
  <si>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</si>
  <si>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</si>
  <si>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</si>
  <si>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</si>
  <si>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</si>
  <si>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</si>
  <si>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</si>
  <si>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</si>
  <si>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</si>
  <si>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</si>
  <si>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</si>
  <si>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</si>
  <si>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</si>
  <si>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</si>
  <si>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</si>
  <si>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</si>
  <si>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</si>
  <si>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</si>
  <si>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</si>
  <si>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</si>
  <si>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</si>
  <si>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</si>
  <si>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</si>
  <si>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</si>
  <si>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</si>
  <si>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</si>
  <si>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</si>
  <si>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</si>
  <si>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</si>
  <si>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</si>
  <si>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</si>
  <si>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</si>
  <si>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</si>
  <si>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</si>
  <si>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</si>
  <si>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</si>
  <si>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</si>
  <si>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</si>
  <si>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</si>
  <si>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</si>
  <si>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</si>
  <si>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</si>
  <si>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</si>
  <si>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</si>
  <si>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</si>
  <si>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</si>
  <si>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</si>
  <si>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</si>
  <si>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</si>
  <si>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</si>
  <si>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</si>
  <si>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</si>
  <si>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</si>
  <si>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</si>
  <si>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</si>
  <si>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</si>
  <si>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</si>
  <si>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</si>
  <si>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</si>
  <si>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</si>
  <si>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</si>
  <si>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</si>
  <si>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</si>
  <si>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</si>
  <si>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</si>
  <si>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</si>
  <si>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</si>
  <si>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</si>
  <si>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</si>
  <si>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</si>
  <si>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</si>
  <si>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</si>
  <si>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</si>
  <si>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</si>
  <si>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</si>
  <si>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</si>
  <si>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</si>
  <si>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</si>
  <si>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</si>
  <si>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</si>
  <si>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</si>
  <si>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</si>
  <si>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</si>
  <si>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</si>
  <si>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</si>
  <si>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</si>
  <si>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</si>
  <si>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</si>
  <si>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</si>
  <si>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</si>
  <si>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</si>
  <si>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</si>
  <si>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</si>
  <si>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</si>
  <si>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</si>
  <si>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</si>
  <si>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</si>
  <si>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</si>
  <si>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</si>
  <si>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</si>
  <si>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</si>
  <si>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</si>
  <si>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</si>
  <si>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</si>
  <si>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</si>
  <si>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</si>
  <si>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</si>
  <si>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</si>
  <si>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</si>
  <si>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</si>
  <si>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</si>
  <si>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</si>
  <si>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</si>
  <si>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</si>
  <si>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</si>
  <si>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</si>
  <si>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</si>
  <si>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</si>
  <si>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</si>
  <si>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</si>
  <si>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</si>
  <si>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</si>
  <si>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</si>
  <si>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</si>
  <si>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</si>
  <si>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</si>
  <si>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</si>
  <si>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</si>
  <si>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</si>
  <si>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</si>
  <si>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</si>
  <si>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</si>
  <si>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</si>
  <si>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</si>
  <si>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</si>
  <si>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</si>
  <si>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</si>
  <si>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</si>
  <si>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</si>
  <si>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</si>
  <si>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</si>
  <si>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</si>
  <si>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</si>
  <si>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</si>
  <si>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</si>
  <si>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</si>
  <si>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</si>
  <si>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</si>
  <si>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</si>
  <si>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</si>
  <si>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</si>
  <si>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</si>
  <si>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</si>
  <si>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</si>
  <si>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</si>
  <si>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</si>
  <si>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</si>
  <si>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</si>
  <si>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</si>
  <si>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</si>
  <si>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</si>
  <si>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</si>
  <si>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</si>
  <si>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</si>
  <si>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</si>
  <si>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</si>
  <si>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</si>
  <si>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</si>
  <si>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</si>
  <si>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</si>
  <si>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</si>
  <si>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</si>
  <si>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</si>
  <si>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</si>
  <si>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</si>
  <si>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</si>
  <si>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</si>
  <si>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</si>
  <si>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</si>
  <si>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</si>
  <si>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</si>
  <si>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</si>
  <si>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</si>
  <si>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</si>
  <si>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</si>
  <si>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</si>
  <si>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</si>
  <si>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</si>
  <si>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</si>
  <si>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</si>
  <si>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</si>
  <si>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</si>
  <si>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</si>
  <si>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</si>
  <si>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</si>
  <si>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</si>
  <si>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</si>
  <si>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</si>
  <si>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</si>
  <si>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</si>
  <si>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</si>
  <si>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</si>
  <si>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</si>
  <si>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</si>
  <si>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</si>
  <si>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</si>
  <si>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</si>
  <si>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</si>
  <si>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</si>
  <si>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</si>
  <si>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</si>
  <si>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</si>
  <si>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</si>
  <si>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</si>
  <si>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</si>
  <si>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</si>
  <si>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</si>
  <si>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</si>
  <si>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</si>
  <si>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</si>
  <si>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</si>
  <si>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</si>
  <si>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</si>
  <si>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</si>
  <si>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</si>
  <si>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</si>
  <si>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</si>
  <si>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</si>
  <si>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</si>
  <si>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</si>
  <si>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</si>
  <si>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</si>
  <si>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</si>
  <si>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</si>
  <si>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</si>
  <si>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</si>
  <si>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</si>
  <si>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</si>
  <si>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</si>
  <si>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</si>
  <si>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</si>
  <si>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</si>
  <si>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</si>
  <si>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</si>
  <si>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</si>
  <si>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</si>
  <si>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</si>
  <si>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</si>
  <si>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</si>
  <si>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</si>
  <si>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</si>
  <si>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</si>
  <si>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</si>
  <si>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</si>
  <si>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</si>
  <si>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</si>
  <si>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</si>
  <si>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</si>
  <si>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</si>
  <si>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</si>
  <si>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</si>
  <si>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</si>
  <si>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</si>
  <si>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</si>
  <si>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</si>
  <si>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</si>
  <si>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</si>
  <si>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</si>
  <si>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</si>
  <si>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</si>
  <si>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</si>
  <si>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</si>
  <si>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</si>
  <si>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</si>
  <si>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</si>
  <si>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</si>
  <si>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</si>
  <si>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</si>
  <si>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</si>
  <si>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</si>
  <si>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</si>
  <si>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</si>
  <si>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</si>
  <si>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</si>
  <si>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</si>
  <si>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</si>
  <si>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</si>
  <si>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</si>
  <si>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</si>
  <si>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</si>
  <si>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</si>
  <si>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</si>
  <si>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</si>
  <si>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</si>
  <si>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</si>
  <si>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</si>
  <si>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</si>
  <si>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</si>
  <si>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</si>
  <si>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</si>
  <si>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</si>
  <si>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</si>
  <si>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</si>
  <si>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</si>
  <si>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</si>
  <si>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</si>
  <si>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</si>
  <si>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</si>
  <si>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</si>
  <si>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</si>
  <si>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</si>
  <si>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</si>
  <si>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</si>
  <si>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</si>
  <si>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</si>
  <si>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</si>
  <si>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</si>
  <si>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</si>
  <si>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</si>
  <si>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</si>
  <si>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</si>
  <si>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</si>
  <si>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</si>
  <si>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</si>
  <si>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</si>
  <si>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</si>
  <si>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</si>
  <si>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</si>
  <si>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</si>
  <si>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</si>
  <si>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</si>
  <si>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</si>
  <si>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</si>
  <si>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</si>
  <si>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</si>
  <si>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</si>
  <si>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</si>
  <si>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</si>
  <si>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</si>
  <si>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</si>
  <si>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</si>
  <si>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</si>
  <si>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</si>
  <si>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</si>
  <si>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</si>
  <si>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</si>
  <si>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</si>
  <si>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</si>
  <si>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</si>
  <si>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</si>
  <si>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</si>
  <si>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</si>
  <si>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</si>
  <si>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</si>
  <si>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</si>
  <si>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</si>
  <si>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</si>
  <si>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</si>
  <si>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</si>
  <si>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</si>
  <si>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</si>
  <si>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</si>
  <si>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</si>
  <si>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</si>
  <si>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</si>
  <si>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</si>
  <si>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</si>
  <si>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</si>
  <si>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</si>
  <si>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</si>
  <si>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</si>
  <si>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</si>
  <si>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</si>
  <si>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</si>
  <si>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</si>
  <si>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</si>
  <si>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</si>
  <si>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</si>
  <si>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</si>
  <si>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</si>
  <si>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</si>
  <si>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</si>
  <si>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</si>
  <si>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</si>
  <si>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</si>
  <si>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</si>
  <si>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</si>
  <si>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</si>
  <si>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</si>
  <si>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</si>
  <si>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</si>
  <si>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</si>
  <si>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</si>
  <si>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</si>
  <si>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</si>
  <si>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</si>
  <si>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</si>
  <si>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</si>
  <si>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</si>
  <si>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</si>
  <si>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</si>
  <si>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</si>
  <si>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</si>
  <si>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</si>
  <si>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</si>
  <si>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</si>
  <si>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</si>
  <si>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</si>
  <si>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</si>
  <si>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</si>
  <si>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</si>
  <si>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</si>
  <si>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</si>
  <si>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</si>
  <si>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</si>
  <si>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</si>
  <si>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</si>
  <si>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</si>
  <si>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</si>
  <si>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</si>
  <si>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</si>
  <si>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</si>
  <si>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</si>
  <si>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</si>
  <si>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</si>
  <si>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</si>
  <si>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</si>
  <si>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</si>
  <si>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</si>
  <si>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</si>
  <si>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</si>
  <si>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</si>
  <si>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</si>
  <si>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</si>
  <si>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</si>
  <si>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</si>
  <si>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</si>
  <si>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</si>
  <si>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</si>
  <si>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</si>
  <si>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</si>
  <si>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</si>
  <si>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</si>
  <si>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</si>
  <si>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</si>
  <si>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</si>
  <si>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</si>
  <si>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</si>
  <si>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</si>
  <si>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</si>
  <si>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</si>
  <si>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</si>
  <si>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</si>
  <si>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</si>
  <si>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</si>
  <si>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</si>
  <si>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</si>
  <si>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</si>
  <si>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</si>
  <si>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</si>
  <si>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</si>
  <si>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</si>
  <si>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</si>
  <si>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</si>
  <si>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</si>
  <si>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</si>
  <si>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</si>
  <si>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</si>
  <si>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</si>
  <si>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</si>
  <si>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</si>
  <si>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</si>
  <si>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</si>
  <si>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</si>
  <si>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</si>
  <si>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</si>
  <si>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</si>
  <si>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</si>
  <si>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</si>
  <si>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</si>
  <si>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</si>
  <si>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</si>
  <si>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</si>
  <si>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</si>
  <si>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</si>
  <si>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</si>
  <si>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</si>
  <si>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</si>
  <si>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</si>
  <si>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</si>
  <si>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</si>
  <si>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</si>
  <si>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</si>
  <si>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</si>
  <si>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</si>
  <si>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</si>
  <si>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</si>
  <si>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</si>
  <si>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</si>
  <si>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</si>
  <si>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</si>
  <si>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</si>
  <si>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</si>
  <si>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</si>
  <si>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</si>
  <si>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</si>
  <si>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</si>
  <si>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</si>
  <si>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</si>
  <si>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</si>
  <si>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</si>
  <si>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</si>
  <si>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</si>
  <si>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</si>
  <si>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</si>
  <si>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</si>
  <si>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</si>
  <si>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</si>
  <si>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</si>
  <si>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</si>
  <si>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</si>
  <si>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</si>
  <si>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</si>
  <si>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</si>
  <si>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</si>
  <si>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</si>
  <si>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</si>
  <si>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</si>
  <si>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</si>
  <si>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</si>
  <si>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</si>
  <si>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</si>
  <si>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</si>
  <si>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</si>
  <si>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</si>
  <si>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</si>
  <si>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</si>
  <si>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</si>
  <si>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</si>
  <si>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</si>
  <si>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</si>
  <si>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</si>
  <si>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</si>
  <si>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</si>
  <si>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</si>
  <si>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</si>
  <si>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</si>
  <si>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</si>
  <si>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</si>
  <si>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</si>
  <si>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</si>
  <si>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</si>
  <si>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</si>
  <si>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</si>
  <si>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</si>
  <si>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</si>
  <si>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</si>
  <si>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</si>
  <si>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</si>
  <si>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</si>
  <si>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</si>
  <si>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</si>
  <si>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</si>
  <si>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</si>
  <si>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</si>
  <si>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</si>
  <si>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</si>
  <si>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</si>
  <si>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</si>
  <si>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</si>
  <si>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</si>
  <si>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</si>
  <si>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</si>
  <si>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</si>
  <si>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</si>
  <si>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</si>
  <si>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</si>
  <si>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</si>
  <si>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</si>
  <si>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</si>
  <si>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</si>
  <si>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</si>
  <si>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</si>
  <si>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</si>
  <si>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</si>
  <si>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</si>
  <si>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</si>
  <si>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</si>
  <si>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</si>
  <si>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</si>
  <si>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</si>
  <si>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</si>
  <si>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</si>
  <si>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</si>
  <si>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</si>
  <si>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</si>
  <si>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</si>
  <si>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</si>
  <si>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</si>
  <si>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</si>
  <si>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</si>
  <si>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</si>
  <si>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</si>
  <si>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</si>
  <si>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</si>
  <si>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</si>
  <si>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</si>
  <si>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</si>
  <si>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</si>
  <si>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</si>
  <si>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</si>
  <si>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</si>
  <si>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</si>
  <si>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</si>
  <si>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</si>
  <si>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</si>
  <si>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</si>
  <si>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</si>
  <si>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</si>
  <si>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</si>
  <si>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</si>
  <si>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</si>
  <si>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</si>
  <si>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</si>
  <si>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</si>
  <si>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</si>
  <si>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</si>
  <si>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</si>
  <si>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</si>
  <si>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</si>
  <si>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</si>
  <si>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</si>
  <si>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</si>
  <si>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</si>
  <si>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</si>
  <si>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</si>
  <si>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</si>
  <si>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</si>
  <si>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</si>
  <si>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</si>
  <si>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</si>
  <si>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</si>
  <si>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</si>
  <si>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</si>
  <si>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</si>
  <si>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</si>
  <si>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</si>
  <si>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</si>
  <si>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</si>
  <si>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</si>
  <si>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</si>
  <si>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</si>
  <si>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</si>
  <si>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</si>
  <si>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</si>
  <si>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</si>
  <si>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</si>
  <si>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</si>
  <si>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</si>
  <si>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</si>
  <si>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</si>
  <si>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</si>
  <si>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</si>
  <si>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</si>
  <si>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</si>
  <si>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</si>
  <si>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</si>
  <si>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</si>
  <si>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</si>
  <si>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</si>
  <si>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</si>
  <si>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</si>
  <si>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</si>
  <si>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</si>
  <si>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</si>
  <si>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</si>
  <si>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</si>
  <si>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</si>
  <si>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</si>
  <si>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</si>
  <si>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</si>
  <si>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</si>
  <si>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</si>
  <si>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</si>
  <si>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</si>
  <si>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</si>
  <si>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</si>
  <si>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</si>
  <si>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</si>
  <si>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</si>
  <si>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</si>
  <si>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</si>
  <si>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</si>
  <si>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</si>
  <si>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</si>
  <si>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</si>
  <si>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</si>
  <si>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</si>
  <si>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</si>
  <si>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</si>
  <si>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</si>
  <si>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</si>
  <si>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</si>
  <si>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</si>
  <si>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</si>
  <si>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</si>
  <si>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</si>
  <si>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</si>
  <si>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</si>
  <si>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</si>
  <si>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</si>
  <si>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</si>
  <si>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</si>
  <si>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</si>
  <si>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</si>
  <si>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</si>
  <si>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</si>
  <si>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</si>
  <si>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</si>
  <si>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</si>
  <si>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</si>
  <si>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</si>
  <si>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</si>
  <si>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</si>
  <si>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</si>
  <si>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</si>
  <si>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</si>
  <si>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</si>
  <si>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</si>
  <si>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</si>
  <si>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</si>
  <si>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</si>
  <si>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</si>
  <si>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</si>
  <si>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</si>
  <si>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</si>
  <si>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</si>
  <si>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</si>
  <si>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</si>
  <si>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</si>
  <si>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</si>
  <si>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</si>
  <si>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</si>
  <si>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</si>
  <si>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</si>
  <si>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</si>
  <si>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</si>
  <si>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</si>
  <si>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</si>
  <si>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</si>
  <si>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</si>
  <si>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</si>
  <si>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</si>
  <si>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</si>
  <si>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</si>
  <si>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</si>
  <si>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</si>
  <si>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</si>
  <si>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</si>
  <si>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</si>
  <si>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</si>
  <si>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</si>
  <si>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</si>
  <si>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</si>
  <si>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</si>
  <si>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</si>
  <si>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</si>
  <si>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</si>
  <si>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</si>
  <si>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</si>
  <si>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</si>
  <si>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</si>
  <si>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</si>
  <si>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</si>
  <si>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</si>
  <si>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</si>
  <si>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</si>
  <si>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</si>
  <si>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</si>
  <si>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</si>
  <si>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</si>
  <si>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</si>
  <si>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</si>
  <si>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</si>
  <si>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</si>
  <si>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</si>
  <si>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</si>
  <si>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</si>
  <si>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</si>
  <si>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</si>
  <si>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</si>
  <si>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</si>
  <si>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</si>
  <si>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</si>
  <si>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</si>
  <si>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</si>
  <si>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</si>
  <si>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</si>
  <si>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</si>
  <si>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</si>
  <si>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</si>
  <si>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</si>
  <si>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</si>
  <si>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</si>
  <si>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</si>
  <si>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</si>
  <si>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</si>
  <si>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</si>
  <si>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</si>
  <si>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</si>
  <si>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</si>
  <si>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</si>
  <si>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</si>
  <si>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</si>
  <si>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</si>
  <si>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</si>
  <si>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</si>
  <si>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</si>
  <si>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</si>
  <si>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</si>
  <si>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</si>
  <si>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</si>
  <si>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</si>
  <si>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</si>
  <si>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</si>
  <si>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</si>
  <si>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</si>
  <si>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</si>
  <si>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</si>
  <si>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</si>
  <si>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</si>
  <si>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</si>
  <si>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</si>
  <si>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</si>
  <si>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</si>
  <si>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</si>
  <si>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</si>
  <si>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</si>
  <si>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</si>
  <si>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</si>
  <si>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</si>
  <si>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</si>
  <si>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</si>
  <si>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</si>
  <si>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</si>
  <si>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</si>
  <si>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</si>
  <si>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</si>
  <si>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</si>
  <si>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</si>
  <si>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</si>
  <si>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</si>
  <si>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</si>
  <si>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</si>
  <si>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</si>
  <si>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</si>
  <si>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</si>
  <si>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</si>
  <si>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</si>
  <si>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</si>
  <si>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</si>
  <si>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</si>
  <si>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</si>
  <si>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</si>
  <si>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</si>
  <si>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</si>
  <si>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</si>
  <si>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</si>
  <si>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</si>
  <si>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</si>
  <si>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</si>
  <si>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</si>
  <si>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</si>
  <si>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</si>
  <si>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</si>
  <si>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</si>
  <si>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</si>
  <si>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</si>
  <si>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</si>
  <si>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</si>
  <si>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</si>
  <si>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</si>
  <si>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</si>
  <si>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</si>
  <si>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</si>
  <si>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</si>
  <si>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</si>
  <si>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</si>
  <si>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</si>
  <si>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</si>
  <si>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</si>
  <si>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</si>
  <si>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</si>
  <si>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</si>
  <si>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</si>
  <si>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</si>
  <si>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</si>
  <si>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</si>
  <si>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</si>
  <si>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</si>
  <si>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</si>
  <si>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</si>
  <si>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</si>
  <si>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</si>
  <si>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</si>
  <si>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</si>
  <si>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</si>
  <si>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</si>
  <si>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</si>
  <si>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</si>
  <si>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</si>
  <si>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</si>
  <si>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</si>
  <si>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</si>
  <si>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</si>
  <si>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</si>
  <si>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</si>
  <si>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</si>
  <si>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</si>
  <si>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</si>
  <si>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</si>
  <si>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</si>
  <si>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</si>
  <si>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</si>
  <si>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</si>
  <si>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</si>
  <si>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</si>
  <si>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</si>
  <si>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</si>
  <si>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</si>
  <si>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</si>
  <si>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</si>
  <si>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</si>
  <si>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</si>
  <si>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</si>
  <si>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</si>
  <si>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</si>
  <si>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</si>
  <si>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</si>
  <si>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</si>
  <si>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</si>
  <si>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</si>
  <si>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</si>
  <si>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</si>
  <si>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</si>
  <si>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</si>
  <si>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</si>
  <si>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</si>
  <si>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</si>
  <si>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</si>
  <si>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</si>
  <si>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</si>
  <si>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</si>
  <si>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</si>
  <si>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</si>
  <si>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</si>
  <si>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</si>
  <si>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</si>
  <si>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</si>
  <si>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</si>
  <si>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</si>
  <si>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</si>
  <si>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</si>
  <si>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</si>
  <si>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</si>
  <si>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</si>
  <si>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</si>
  <si>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</si>
  <si>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</si>
  <si>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</si>
  <si>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</si>
  <si>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</si>
  <si>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</si>
  <si>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</si>
  <si>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</si>
  <si>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</si>
  <si>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</si>
  <si>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</si>
  <si>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</si>
  <si>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</si>
  <si>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</si>
  <si>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</si>
  <si>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</si>
  <si>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</si>
  <si>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</si>
  <si>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</si>
  <si>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</si>
  <si>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</si>
  <si>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</si>
  <si>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</si>
  <si>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</si>
  <si>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</si>
  <si>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</si>
  <si>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</si>
  <si>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</si>
  <si>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</si>
  <si>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</si>
  <si>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</si>
  <si>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</si>
  <si>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</si>
  <si>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</si>
  <si>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</si>
  <si>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</si>
  <si>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</si>
  <si>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</si>
  <si>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</si>
  <si>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</si>
  <si>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</si>
  <si>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</si>
  <si>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</si>
  <si>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</si>
  <si>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</si>
  <si>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</si>
  <si>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</si>
  <si>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</si>
  <si>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</si>
  <si>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</si>
  <si>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</si>
  <si>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</si>
  <si>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</si>
  <si>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</si>
  <si>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</si>
  <si>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</si>
  <si>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</si>
  <si>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</si>
  <si>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</si>
  <si>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</si>
  <si>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</si>
  <si>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</si>
  <si>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</si>
  <si>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</si>
  <si>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</si>
  <si>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</si>
  <si>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</si>
  <si>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</si>
  <si>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</si>
  <si>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</si>
  <si>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</si>
  <si>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</si>
  <si>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</si>
  <si>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</si>
  <si>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</si>
  <si>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</si>
  <si>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</si>
  <si>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</si>
  <si>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</si>
  <si>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</si>
  <si>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</si>
  <si>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</si>
  <si>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</si>
  <si>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</si>
  <si>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</si>
  <si>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</si>
  <si>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</si>
  <si>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</si>
  <si>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</si>
  <si>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</si>
  <si>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</si>
  <si>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</si>
  <si>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</si>
  <si>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</si>
  <si>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</si>
  <si>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</si>
  <si>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</si>
  <si>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</si>
  <si>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</si>
  <si>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</si>
  <si>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</si>
  <si>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</si>
  <si>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</si>
  <si>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</si>
  <si>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</si>
  <si>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</si>
  <si>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</si>
  <si>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</si>
  <si>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</si>
  <si>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</si>
  <si>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</si>
  <si>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</si>
  <si>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</si>
  <si>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</si>
  <si>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</si>
  <si>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</si>
  <si>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</si>
  <si>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</si>
  <si>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</si>
  <si>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</si>
  <si>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</si>
  <si>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</si>
  <si>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</si>
  <si>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</si>
  <si>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</si>
  <si>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</si>
  <si>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</si>
  <si>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</si>
  <si>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</si>
  <si>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</si>
  <si>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</si>
  <si>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</si>
  <si>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</si>
  <si>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</si>
  <si>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</si>
  <si>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</si>
  <si>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</si>
  <si>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</si>
  <si>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</si>
  <si>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</si>
  <si>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</si>
  <si>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</si>
  <si>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</si>
  <si>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</si>
  <si>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</si>
  <si>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</si>
  <si>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</si>
  <si>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</si>
  <si>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</si>
  <si>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</si>
  <si>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</si>
  <si>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</si>
  <si>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</si>
  <si>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</si>
  <si>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</si>
  <si>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</si>
  <si>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</si>
  <si>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</si>
  <si>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</si>
  <si>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</si>
  <si>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</si>
  <si>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</si>
  <si>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</si>
  <si>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</si>
  <si>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</si>
  <si>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</si>
  <si>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</si>
  <si>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</si>
  <si>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</si>
  <si>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</si>
  <si>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</si>
  <si>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</si>
  <si>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</si>
  <si>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</si>
  <si>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</si>
  <si>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</si>
  <si>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</si>
  <si>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</si>
  <si>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</si>
  <si>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</si>
  <si>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</si>
  <si>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</si>
  <si>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</si>
  <si>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</si>
  <si>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</si>
  <si>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</si>
  <si>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</si>
  <si>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</si>
  <si>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</si>
  <si>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</si>
  <si>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</si>
  <si>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</si>
  <si>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</si>
  <si>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</si>
  <si>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</si>
  <si>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</si>
  <si>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</si>
  <si>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</si>
  <si>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</si>
  <si>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</si>
  <si>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</si>
  <si>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</si>
  <si>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</si>
  <si>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</si>
  <si>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</si>
  <si>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</si>
  <si>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</si>
  <si>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</si>
  <si>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</si>
  <si>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</si>
  <si>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</si>
  <si>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</si>
  <si>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</si>
  <si>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</si>
  <si>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</si>
  <si>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</si>
  <si>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</si>
  <si>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</si>
  <si>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</si>
  <si>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</si>
  <si>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</si>
  <si>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</si>
  <si>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</si>
  <si>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</si>
  <si>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</si>
  <si>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</si>
  <si>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</si>
  <si>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</si>
  <si>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</si>
  <si>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</si>
  <si>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</si>
  <si>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</si>
  <si>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</si>
  <si>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</si>
  <si>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</si>
  <si>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</si>
  <si>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</si>
  <si>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</si>
  <si>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</si>
  <si>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</si>
  <si>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</si>
  <si>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</si>
  <si>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</si>
  <si>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</si>
  <si>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</si>
  <si>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</si>
  <si>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</si>
  <si>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</si>
  <si>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</si>
  <si>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</si>
  <si>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</si>
  <si>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</si>
  <si>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</si>
  <si>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</si>
  <si>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</si>
  <si>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</si>
  <si>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</si>
  <si>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</si>
  <si>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</si>
  <si>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</si>
  <si>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</si>
  <si>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</si>
  <si>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</si>
  <si>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</si>
  <si>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</si>
  <si>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</si>
  <si>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</si>
  <si>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</si>
  <si>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</si>
  <si>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</si>
  <si>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</si>
  <si>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</si>
  <si>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</si>
  <si>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</si>
  <si>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</si>
  <si>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</si>
  <si>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</si>
  <si>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</si>
  <si>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</si>
  <si>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</si>
  <si>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</si>
  <si>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</si>
  <si>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</si>
  <si>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</si>
  <si>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</si>
  <si>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</si>
  <si>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</si>
  <si>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</si>
  <si>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</si>
  <si>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</si>
  <si>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</si>
  <si>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</si>
  <si>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</si>
  <si>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</si>
  <si>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</si>
  <si>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</si>
  <si>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</si>
  <si>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</si>
  <si>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</si>
  <si>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</si>
  <si>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</si>
  <si>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</si>
  <si>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</si>
  <si>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</si>
  <si>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</si>
  <si>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</si>
  <si>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</si>
  <si>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</si>
  <si>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</si>
  <si>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</si>
  <si>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</si>
  <si>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</si>
  <si>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</si>
  <si>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</si>
  <si>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</si>
  <si>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</si>
  <si>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</si>
  <si>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</si>
  <si>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</si>
  <si>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</si>
  <si>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</si>
  <si>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</si>
  <si>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</si>
  <si>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</si>
  <si>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</si>
  <si>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</si>
  <si>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</si>
  <si>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</si>
  <si>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</si>
  <si>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</si>
  <si>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</si>
  <si>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</si>
  <si>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</si>
  <si>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</si>
  <si>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</si>
  <si>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</si>
  <si>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</si>
  <si>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</si>
  <si>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</si>
  <si>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</si>
  <si>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</si>
  <si>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</si>
  <si>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</si>
  <si>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</si>
  <si>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</si>
  <si>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</si>
  <si>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</si>
  <si>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</si>
  <si>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</si>
  <si>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</si>
  <si>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</si>
  <si>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</si>
  <si>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</si>
  <si>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</si>
  <si>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</si>
  <si>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</si>
  <si>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</si>
  <si>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</si>
  <si>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</si>
  <si>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</si>
  <si>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</si>
  <si>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</si>
  <si>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</si>
  <si>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</si>
  <si>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</si>
  <si>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</si>
  <si>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</si>
  <si>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</si>
  <si>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</si>
  <si>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</si>
  <si>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</si>
  <si>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</si>
  <si>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</si>
  <si>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</si>
  <si>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</si>
  <si>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</si>
  <si>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</si>
  <si>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</si>
  <si>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</si>
  <si>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</si>
  <si>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</si>
  <si>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</si>
  <si>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</si>
  <si>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</si>
  <si>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</si>
  <si>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</si>
  <si>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</si>
  <si>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</si>
  <si>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</si>
  <si>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</si>
  <si>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</si>
  <si>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</si>
  <si>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</si>
  <si>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</si>
  <si>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</si>
  <si>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</si>
  <si>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</si>
  <si>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</si>
  <si>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</si>
  <si>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</si>
  <si>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</si>
  <si>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</si>
  <si>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</si>
  <si>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</si>
  <si>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</si>
  <si>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</si>
  <si>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</si>
  <si>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</si>
  <si>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</si>
  <si>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</si>
  <si>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</si>
  <si>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</si>
  <si>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</si>
  <si>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</si>
  <si>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</si>
  <si>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</si>
  <si>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</si>
  <si>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</si>
  <si>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</si>
  <si>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</si>
  <si>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</si>
  <si>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</si>
  <si>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</si>
  <si>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</si>
  <si>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</si>
  <si>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</si>
  <si>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</si>
  <si>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</si>
  <si>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</si>
  <si>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</si>
  <si>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</si>
  <si>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</si>
  <si>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</si>
  <si>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</si>
  <si>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</si>
  <si>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</si>
  <si>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</si>
  <si>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</si>
  <si>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</si>
  <si>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</si>
  <si>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</si>
  <si>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</si>
  <si>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</si>
  <si>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</si>
  <si>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</si>
  <si>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</si>
  <si>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</si>
  <si>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</si>
  <si>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</si>
  <si>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</si>
  <si>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</si>
  <si>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</si>
  <si>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</si>
  <si>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</si>
  <si>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</si>
  <si>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</si>
  <si>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</si>
  <si>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</si>
  <si>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</si>
  <si>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</si>
  <si>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</si>
  <si>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</si>
  <si>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</si>
  <si>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</si>
  <si>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</si>
  <si>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</si>
  <si>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</si>
  <si>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</si>
  <si>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</si>
  <si>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</si>
  <si>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</si>
  <si>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</si>
  <si>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</si>
  <si>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</si>
  <si>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</si>
  <si>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</si>
  <si>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</si>
  <si>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</si>
  <si>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</si>
  <si>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</si>
  <si>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</si>
  <si>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</si>
  <si>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</si>
  <si>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</si>
  <si>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</si>
  <si>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</si>
  <si>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</si>
  <si>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</si>
  <si>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</si>
  <si>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</si>
  <si>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</si>
  <si>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</si>
  <si>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</si>
  <si>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</si>
  <si>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</si>
  <si>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</si>
  <si>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</si>
  <si>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</si>
  <si>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</si>
  <si>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</si>
  <si>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</si>
  <si>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</si>
  <si>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</si>
  <si>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</si>
  <si>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</si>
  <si>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</si>
  <si>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</si>
  <si>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</si>
  <si>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</si>
  <si>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</si>
  <si>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</si>
  <si>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</si>
  <si>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</si>
  <si>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</si>
  <si>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</si>
  <si>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</si>
  <si>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</si>
  <si>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</si>
  <si>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</si>
  <si>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</si>
  <si>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</si>
  <si>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</si>
  <si>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</si>
  <si>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</si>
  <si>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</si>
  <si>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</si>
  <si>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</si>
  <si>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</si>
  <si>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</si>
  <si>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</si>
  <si>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</si>
  <si>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</si>
  <si>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</si>
  <si>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</si>
  <si>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</si>
  <si>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</si>
  <si>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</si>
  <si>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</si>
  <si>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</si>
  <si>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</si>
  <si>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</si>
  <si>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</si>
  <si>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</si>
  <si>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</si>
  <si>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</si>
  <si>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</si>
  <si>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</si>
  <si>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</si>
  <si>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</si>
  <si>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</si>
  <si>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</si>
  <si>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</si>
  <si>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</si>
  <si>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</si>
  <si>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</si>
  <si>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</si>
  <si>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</si>
  <si>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</si>
  <si>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</si>
  <si>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</si>
  <si>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</si>
  <si>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</si>
  <si>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</si>
  <si>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</si>
  <si>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</si>
  <si>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</si>
  <si>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</si>
  <si>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</si>
  <si>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</si>
  <si>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</si>
  <si>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</si>
  <si>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</si>
  <si>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</si>
  <si>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</si>
  <si>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</si>
  <si>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</si>
  <si>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</si>
  <si>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</si>
  <si>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</si>
  <si>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</si>
  <si>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</si>
  <si>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</si>
  <si>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</si>
  <si>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</si>
  <si>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</si>
  <si>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</si>
  <si>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</si>
  <si>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</si>
  <si>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</si>
  <si>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</si>
  <si>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</si>
  <si>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</si>
  <si>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</si>
  <si>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</si>
  <si>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</si>
  <si>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</si>
  <si>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</si>
  <si>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</si>
  <si>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</si>
  <si>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</si>
  <si>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</si>
  <si>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</si>
  <si>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</si>
  <si>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</si>
  <si>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</si>
  <si>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</si>
  <si>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</si>
  <si>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</si>
  <si>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</si>
  <si>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</si>
  <si>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</si>
  <si>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</si>
  <si>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</si>
  <si>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</si>
  <si>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</si>
  <si>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</si>
  <si>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</si>
  <si>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</si>
  <si>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</si>
  <si>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</si>
  <si>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</si>
  <si>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</si>
  <si>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</si>
  <si>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</si>
  <si>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</si>
  <si>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</si>
  <si>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</si>
  <si>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</si>
  <si>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</si>
  <si>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</si>
  <si>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</si>
  <si>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</si>
  <si>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</si>
  <si>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</si>
  <si>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</si>
  <si>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</si>
  <si>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</si>
  <si>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</si>
  <si>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</si>
  <si>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</si>
  <si>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</si>
  <si>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</si>
  <si>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</si>
  <si>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</si>
  <si>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</si>
  <si>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</si>
  <si>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</si>
  <si>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</si>
  <si>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</si>
  <si>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</si>
  <si>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</si>
  <si>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</si>
  <si>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</si>
  <si>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</si>
  <si>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</si>
  <si>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</si>
  <si>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</si>
  <si>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</si>
  <si>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</si>
  <si>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</si>
  <si>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</si>
  <si>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</si>
  <si>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</si>
  <si>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</si>
  <si>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</si>
  <si>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</si>
  <si>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</si>
  <si>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</si>
  <si>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</si>
  <si>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</si>
  <si>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</si>
  <si>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</si>
  <si>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</si>
  <si>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</si>
  <si>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</si>
  <si>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</si>
  <si>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</si>
  <si>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</si>
  <si>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</si>
  <si>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</si>
  <si>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</si>
  <si>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</si>
  <si>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</si>
  <si>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</si>
  <si>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</si>
  <si>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</si>
  <si>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</si>
  <si>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</si>
  <si>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</si>
  <si>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</si>
  <si>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</si>
  <si>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</si>
  <si>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</si>
  <si>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</si>
  <si>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</si>
  <si>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</si>
  <si>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</si>
  <si>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</si>
  <si>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</si>
  <si>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</si>
  <si>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</si>
  <si>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</si>
  <si>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</si>
  <si>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</si>
  <si>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</si>
  <si>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</si>
  <si>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</si>
  <si>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</si>
  <si>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</si>
  <si>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</si>
  <si>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</si>
  <si>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</si>
  <si>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</si>
  <si>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</si>
  <si>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</si>
  <si>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</si>
  <si>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</si>
  <si>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</si>
  <si>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</si>
  <si>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</si>
  <si>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</si>
  <si>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</si>
  <si>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</si>
  <si>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</si>
  <si>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</si>
  <si>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</si>
  <si>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</si>
  <si>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</si>
  <si>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</si>
  <si>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</si>
  <si>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</si>
  <si>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</si>
  <si>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</si>
  <si>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</si>
  <si>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</si>
  <si>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</si>
  <si>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</si>
  <si>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</si>
  <si>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</si>
  <si>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</si>
  <si>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</si>
  <si>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</si>
  <si>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</si>
  <si>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</si>
  <si>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</si>
  <si>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</si>
  <si>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</si>
  <si>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</si>
  <si>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</si>
  <si>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</si>
  <si>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</si>
  <si>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</si>
  <si>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</si>
  <si>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</si>
  <si>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</si>
  <si>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</si>
  <si>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</si>
  <si>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</si>
  <si>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</si>
  <si>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</si>
  <si>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</si>
  <si>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</si>
  <si>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</si>
  <si>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</si>
  <si>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</si>
  <si>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</si>
  <si>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</si>
  <si>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</si>
  <si>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</si>
  <si>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</si>
  <si>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</si>
  <si>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</si>
  <si>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</si>
  <si>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</si>
  <si>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</si>
  <si>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</si>
  <si>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</si>
  <si>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</si>
  <si>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</si>
  <si>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</si>
  <si>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</si>
  <si>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</si>
  <si>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</si>
  <si>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</si>
  <si>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</si>
  <si>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</si>
  <si>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</si>
  <si>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</si>
  <si>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</si>
  <si>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</si>
  <si>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</si>
  <si>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</si>
  <si>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</si>
  <si>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</si>
  <si>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</si>
  <si>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</si>
  <si>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</si>
  <si>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</si>
  <si>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</si>
  <si>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</si>
  <si>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</si>
  <si>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</si>
  <si>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</si>
  <si>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</si>
  <si>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</si>
  <si>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</si>
  <si>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</si>
  <si>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</si>
  <si>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</si>
  <si>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</si>
  <si>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</si>
  <si>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</si>
  <si>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</si>
  <si>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</si>
  <si>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</si>
  <si>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</si>
  <si>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</si>
  <si>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</si>
  <si>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</si>
  <si>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</si>
  <si>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</si>
  <si>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</si>
  <si>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</si>
  <si>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</si>
  <si>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</si>
  <si>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</si>
  <si>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</si>
  <si>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</si>
  <si>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</si>
  <si>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</si>
  <si>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</si>
  <si>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</si>
  <si>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</si>
  <si>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</si>
  <si>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</si>
  <si>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</si>
  <si>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</si>
  <si>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</si>
  <si>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</si>
  <si>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</si>
  <si>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</si>
  <si>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</si>
  <si>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</si>
  <si>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</si>
  <si>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</si>
  <si>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</si>
  <si>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</si>
  <si>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</si>
  <si>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</si>
  <si>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</si>
  <si>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</si>
  <si>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</si>
  <si>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</si>
  <si>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</si>
  <si>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</si>
  <si>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</si>
  <si>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</si>
  <si>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</si>
  <si>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</si>
  <si>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</si>
  <si>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</si>
  <si>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</si>
  <si>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</si>
  <si>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</si>
  <si>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</si>
  <si>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</si>
  <si>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</si>
  <si>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</si>
  <si>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</si>
  <si>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</si>
  <si>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</si>
  <si>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</si>
  <si>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</si>
  <si>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</si>
  <si>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</si>
  <si>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</si>
  <si>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</si>
  <si>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</si>
  <si>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</si>
  <si>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</si>
  <si>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</si>
  <si>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</si>
  <si>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</si>
  <si>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</si>
  <si>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</si>
  <si>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</si>
  <si>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</si>
  <si>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</si>
  <si>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</si>
  <si>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</si>
  <si>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</si>
  <si>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</si>
  <si>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</si>
  <si>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</si>
  <si>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</si>
  <si>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</si>
  <si>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</si>
  <si>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</si>
  <si>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</si>
  <si>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</si>
  <si>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</si>
  <si>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</si>
  <si>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</si>
  <si>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</si>
  <si>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</si>
  <si>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</si>
  <si>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</si>
  <si>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</si>
  <si>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</si>
  <si>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</si>
  <si>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</si>
  <si>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</si>
  <si>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</si>
  <si>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</si>
  <si>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</si>
  <si>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</si>
  <si>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</si>
  <si>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</si>
  <si>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</si>
  <si>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</si>
  <si>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</si>
  <si>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</si>
  <si>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</si>
  <si>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</si>
  <si>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</si>
  <si>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</si>
  <si>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</si>
  <si>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</si>
  <si>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</si>
  <si>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</si>
  <si>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</si>
  <si>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</si>
  <si>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</si>
  <si>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</si>
  <si>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</si>
  <si>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</si>
  <si>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</si>
  <si>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</si>
  <si>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</si>
  <si>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</si>
  <si>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</si>
  <si>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</si>
  <si>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</si>
  <si>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</si>
  <si>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</si>
  <si>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</si>
  <si>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</si>
  <si>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</si>
  <si>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</si>
  <si>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</si>
  <si>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</si>
  <si>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</si>
  <si>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</si>
  <si>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</si>
  <si>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</si>
  <si>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</si>
  <si>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</si>
  <si>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</si>
  <si>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</si>
  <si>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</si>
  <si>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</si>
  <si>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</si>
  <si>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</si>
  <si>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</si>
  <si>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</si>
  <si>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</si>
  <si>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</si>
  <si>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</si>
  <si>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</si>
  <si>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</si>
  <si>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</si>
  <si>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</si>
  <si>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</si>
  <si>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</si>
  <si>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</si>
  <si>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</si>
  <si>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</si>
  <si>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</si>
  <si>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</si>
  <si>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</si>
  <si>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</si>
  <si>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</si>
  <si>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</si>
  <si>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</si>
  <si>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</si>
  <si>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</si>
  <si>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</si>
  <si>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</si>
  <si>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</si>
  <si>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</si>
  <si>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</si>
  <si>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</si>
  <si>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</si>
  <si>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</si>
  <si>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</si>
  <si>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</si>
  <si>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</si>
  <si>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</si>
  <si>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</si>
  <si>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</si>
  <si>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</si>
  <si>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</si>
  <si>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</si>
  <si>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</si>
  <si>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</si>
  <si>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</si>
  <si>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</si>
  <si>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</si>
  <si>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</si>
  <si>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</si>
  <si>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</si>
  <si>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</si>
  <si>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</si>
  <si>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</si>
  <si>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</si>
  <si>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</si>
  <si>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</si>
  <si>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</si>
  <si>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</si>
  <si>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</si>
  <si>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</si>
  <si>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</si>
  <si>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</si>
  <si>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</si>
  <si>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</si>
  <si>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</si>
  <si>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</si>
  <si>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</si>
  <si>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</si>
  <si>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</si>
  <si>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</si>
  <si>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</si>
  <si>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</si>
  <si>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</si>
  <si>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</si>
  <si>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</si>
  <si>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</si>
  <si>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</si>
  <si>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</si>
  <si>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</si>
  <si>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</si>
  <si>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</si>
  <si>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</si>
  <si>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</si>
  <si>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</si>
  <si>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</si>
  <si>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</si>
  <si>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</si>
  <si>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</si>
  <si>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</si>
  <si>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</si>
  <si>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</si>
  <si>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</si>
  <si>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</si>
  <si>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</si>
  <si>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</si>
  <si>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</si>
  <si>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</si>
  <si>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</si>
  <si>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</si>
  <si>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</si>
  <si>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</si>
  <si>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</si>
  <si>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</si>
  <si>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</si>
  <si>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</si>
  <si>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</si>
  <si>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</si>
  <si>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</si>
  <si>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</si>
  <si>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</si>
  <si>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</si>
  <si>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</si>
  <si>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</si>
  <si>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</si>
  <si>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</si>
  <si>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</si>
  <si>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</si>
  <si>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</si>
  <si>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</si>
  <si>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</si>
  <si>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</si>
  <si>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</si>
  <si>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</si>
  <si>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</si>
  <si>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</si>
  <si>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</si>
  <si>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</si>
  <si>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</si>
  <si>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</si>
  <si>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</si>
  <si>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</si>
  <si>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</si>
  <si>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</si>
  <si>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</si>
  <si>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</si>
  <si>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</si>
  <si>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</si>
  <si>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</si>
  <si>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</si>
  <si>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</si>
  <si>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</si>
  <si>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</si>
  <si>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</si>
  <si>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</si>
  <si>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</si>
  <si>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</si>
  <si>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</si>
  <si>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</si>
  <si>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</si>
  <si>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</si>
  <si>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</si>
  <si>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</si>
  <si>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</si>
  <si>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</si>
  <si>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</si>
  <si>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</si>
  <si>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</si>
  <si>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</si>
  <si>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</si>
  <si>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</si>
  <si>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</si>
  <si>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</si>
  <si>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</si>
  <si>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</si>
  <si>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</si>
  <si>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</si>
  <si>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</si>
  <si>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</si>
  <si>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</si>
  <si>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</si>
  <si>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</si>
  <si>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</si>
  <si>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</si>
  <si>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</si>
  <si>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</si>
  <si>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</si>
  <si>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</si>
  <si>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</si>
  <si>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</si>
  <si>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</si>
  <si>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</si>
  <si>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</si>
  <si>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</si>
  <si>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</si>
  <si>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</si>
  <si>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</si>
  <si>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</si>
  <si>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</si>
  <si>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</si>
  <si>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</si>
  <si>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</si>
  <si>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</si>
  <si>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</si>
  <si>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</si>
  <si>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</si>
  <si>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</si>
  <si>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</si>
  <si>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</si>
  <si>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</si>
  <si>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</si>
  <si>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</si>
  <si>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</si>
  <si>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</si>
  <si>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</si>
  <si>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</si>
  <si>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</si>
  <si>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</si>
  <si>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</si>
  <si>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</si>
  <si>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</si>
  <si>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</si>
  <si>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</si>
  <si>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</si>
  <si>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</si>
  <si>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</si>
  <si>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</si>
  <si>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</si>
  <si>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</si>
  <si>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</si>
  <si>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</si>
  <si>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</si>
  <si>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</si>
  <si>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</si>
  <si>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</si>
  <si>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</si>
  <si>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</si>
  <si>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</si>
  <si>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</si>
  <si>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</si>
  <si>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</si>
  <si>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</si>
  <si>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</si>
  <si>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</si>
  <si>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</si>
  <si>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</si>
  <si>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</si>
  <si>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</si>
  <si>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</si>
  <si>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</si>
  <si>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</si>
  <si>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</si>
  <si>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</si>
  <si>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</si>
  <si>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</si>
  <si>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</si>
  <si>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</si>
  <si>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</si>
  <si>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</si>
  <si>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</si>
  <si>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</si>
  <si>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</si>
  <si>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</si>
  <si>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</si>
  <si>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</si>
  <si>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</si>
  <si>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</si>
  <si>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</si>
  <si>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</si>
  <si>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</si>
  <si>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</si>
  <si>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</si>
  <si>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</si>
  <si>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</si>
  <si>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</si>
  <si>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</si>
  <si>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</si>
  <si>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</si>
  <si>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</si>
  <si>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</si>
  <si>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</si>
  <si>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</si>
  <si>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</si>
  <si>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</si>
  <si>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</si>
  <si>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</si>
  <si>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</si>
  <si>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</si>
  <si>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</si>
  <si>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</si>
  <si>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</si>
  <si>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</si>
  <si>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</si>
  <si>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</si>
  <si>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</si>
  <si>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</si>
  <si>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</si>
  <si>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</si>
  <si>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</si>
  <si>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</si>
  <si>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</si>
  <si>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</si>
  <si>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</si>
  <si>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</si>
  <si>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</si>
  <si>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</si>
  <si>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</si>
  <si>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</si>
  <si>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</si>
  <si>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</si>
  <si>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</si>
  <si>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</si>
  <si>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</si>
  <si>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</si>
  <si>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</si>
  <si>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</si>
  <si>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</si>
  <si>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</si>
  <si>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</si>
  <si>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</si>
  <si>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</si>
  <si>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</si>
  <si>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</si>
  <si>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</si>
  <si>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</si>
  <si>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</si>
  <si>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</si>
  <si>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</si>
  <si>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</si>
  <si>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</si>
  <si>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</si>
  <si>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</si>
  <si>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</si>
  <si>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</si>
  <si>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</si>
  <si>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</si>
  <si>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</si>
  <si>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</si>
  <si>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</si>
  <si>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</si>
  <si>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</si>
  <si>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</si>
  <si>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</si>
  <si>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</si>
  <si>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</si>
  <si>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</si>
  <si>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</si>
  <si>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</si>
  <si>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</si>
  <si>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</si>
  <si>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</si>
  <si>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</si>
  <si>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</si>
  <si>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</si>
  <si>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</si>
  <si>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</si>
  <si>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</si>
  <si>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</si>
  <si>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</si>
  <si>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</si>
  <si>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</si>
  <si>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</si>
  <si>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</si>
  <si>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</si>
  <si>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</si>
  <si>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</si>
  <si>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</si>
  <si>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</si>
  <si>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</si>
  <si>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</si>
  <si>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</si>
  <si>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</si>
  <si>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</si>
  <si>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</si>
  <si>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</si>
  <si>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</si>
  <si>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</si>
  <si>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</si>
  <si>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</si>
  <si>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</si>
  <si>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</si>
  <si>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</si>
  <si>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</si>
  <si>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</si>
  <si>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</si>
  <si>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</si>
  <si>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</si>
  <si>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</si>
  <si>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</si>
  <si>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</si>
  <si>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</si>
  <si>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</si>
  <si>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</si>
  <si>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</si>
  <si>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</si>
  <si>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</si>
  <si>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</si>
  <si>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</si>
  <si>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</si>
  <si>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</si>
  <si>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</si>
  <si>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</si>
  <si>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</si>
  <si>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</si>
  <si>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</si>
  <si>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</si>
  <si>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</si>
  <si>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</si>
  <si>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</si>
  <si>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</si>
  <si>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</si>
  <si>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</si>
  <si>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</si>
  <si>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</si>
  <si>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</si>
  <si>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</si>
  <si>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</si>
  <si>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</si>
  <si>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</si>
  <si>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</si>
  <si>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</si>
  <si>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</si>
  <si>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</si>
  <si>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</si>
  <si>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</si>
  <si>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</si>
  <si>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</si>
  <si>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</si>
  <si>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</si>
  <si>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</si>
  <si>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</si>
  <si>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</si>
  <si>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</si>
  <si>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</si>
  <si>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</si>
  <si>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</si>
  <si>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</si>
  <si>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</si>
  <si>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</si>
  <si>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</si>
  <si>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</si>
  <si>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</si>
  <si>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</si>
  <si>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</si>
  <si>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</si>
  <si>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</si>
  <si>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</si>
  <si>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</si>
  <si>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</si>
  <si>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</si>
  <si>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</si>
  <si>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</si>
  <si>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</si>
  <si>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</si>
  <si>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</si>
  <si>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</si>
  <si>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</si>
  <si>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</si>
  <si>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</si>
  <si>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</si>
  <si>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</si>
  <si>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</si>
  <si>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</si>
  <si>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</si>
  <si>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</si>
  <si>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</si>
  <si>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</si>
  <si>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</si>
  <si>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</si>
  <si>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</si>
  <si>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</si>
  <si>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</si>
  <si>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</si>
  <si>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</si>
  <si>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</si>
  <si>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</si>
  <si>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</si>
  <si>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</si>
  <si>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</si>
  <si>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</si>
  <si>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</si>
  <si>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</si>
  <si>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</si>
  <si>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</si>
  <si>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</si>
  <si>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</si>
  <si>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</si>
  <si>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</si>
  <si>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</si>
  <si>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</si>
  <si>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</si>
  <si>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</si>
  <si>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</si>
  <si>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</si>
  <si>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</si>
  <si>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</si>
  <si>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</si>
  <si>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</si>
  <si>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</si>
  <si>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</si>
  <si>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</si>
  <si>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</si>
  <si>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</si>
  <si>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</si>
  <si>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</si>
  <si>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</si>
  <si>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</si>
  <si>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</si>
  <si>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</si>
  <si>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</si>
  <si>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</si>
  <si>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</si>
  <si>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</si>
  <si>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</si>
  <si>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</si>
  <si>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</si>
  <si>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</si>
  <si>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</si>
  <si>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</si>
  <si>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</si>
  <si>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</si>
  <si>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</si>
  <si>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</si>
  <si>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</si>
  <si>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</si>
  <si>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</si>
  <si>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</si>
  <si>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</si>
  <si>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</si>
  <si>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</si>
  <si>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</si>
  <si>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</si>
  <si>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</si>
  <si>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</si>
  <si>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</si>
  <si>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</si>
  <si>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</si>
  <si>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</si>
  <si>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</si>
  <si>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</si>
  <si>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</si>
  <si>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</si>
  <si>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</si>
  <si>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</si>
  <si>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</si>
  <si>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</si>
  <si>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</si>
  <si>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</si>
  <si>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</si>
  <si>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</si>
  <si>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</si>
  <si>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</si>
  <si>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</si>
  <si>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</si>
  <si>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</si>
  <si>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</si>
  <si>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</si>
  <si>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</si>
  <si>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</si>
  <si>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</si>
  <si>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</si>
  <si>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</si>
  <si>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</si>
  <si>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</si>
  <si>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</si>
  <si>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</si>
  <si>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</si>
  <si>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</si>
  <si>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</si>
  <si>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</si>
  <si>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</si>
  <si>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</si>
  <si>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</si>
  <si>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</si>
  <si>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</si>
  <si>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</si>
  <si>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</si>
  <si>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</si>
  <si>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</si>
  <si>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</si>
  <si>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</si>
  <si>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</si>
  <si>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</si>
  <si>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</si>
  <si>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</si>
  <si>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</si>
  <si>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</si>
  <si>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</si>
  <si>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</si>
  <si>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</si>
  <si>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</si>
  <si>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</si>
  <si>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</si>
  <si>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</si>
  <si>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</si>
  <si>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</si>
  <si>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</si>
  <si>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</si>
  <si>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</si>
  <si>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</si>
  <si>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</si>
  <si>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</si>
  <si>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</si>
  <si>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</si>
  <si>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</si>
  <si>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</si>
  <si>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</si>
  <si>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</si>
  <si>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</si>
  <si>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</si>
  <si>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</si>
  <si>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</si>
  <si>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</si>
  <si>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</si>
  <si>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</si>
  <si>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</si>
  <si>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</si>
  <si>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</si>
  <si>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</si>
  <si>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</si>
  <si>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</si>
  <si>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</si>
  <si>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</si>
  <si>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</si>
  <si>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</si>
  <si>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</si>
  <si>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</si>
  <si>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</si>
  <si>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</si>
  <si>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</si>
  <si>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</si>
  <si>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</si>
  <si>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</si>
  <si>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</si>
  <si>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</si>
  <si>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</si>
  <si>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</si>
  <si>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</si>
  <si>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</si>
  <si>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</si>
  <si>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</si>
  <si>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</si>
  <si>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</si>
  <si>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</si>
  <si>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</si>
  <si>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</si>
  <si>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</si>
  <si>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</si>
  <si>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</si>
  <si>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</si>
  <si>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</si>
  <si>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</si>
  <si>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</si>
  <si>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</si>
  <si>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</si>
  <si>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</si>
  <si>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</si>
  <si>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</si>
  <si>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</si>
  <si>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</si>
  <si>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</si>
  <si>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</si>
  <si>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</si>
  <si>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</si>
  <si>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</si>
  <si>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</si>
  <si>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</si>
  <si>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</si>
  <si>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</si>
  <si>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</si>
  <si>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</si>
  <si>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</si>
  <si>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</si>
  <si>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</si>
  <si>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</si>
  <si>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</si>
  <si>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</si>
  <si>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</si>
  <si>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</si>
  <si>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</si>
  <si>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</si>
  <si>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</si>
  <si>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</si>
  <si>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</si>
  <si>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</si>
  <si>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</si>
  <si>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</si>
  <si>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</si>
  <si>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</si>
  <si>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</si>
  <si>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</si>
  <si>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</si>
  <si>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</si>
  <si>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</si>
  <si>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</si>
  <si>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</si>
  <si>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</si>
  <si>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</si>
  <si>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</si>
  <si>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</si>
  <si>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</si>
  <si>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</si>
  <si>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</si>
  <si>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</si>
  <si>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</si>
  <si>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</si>
  <si>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</si>
  <si>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</si>
  <si>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</si>
  <si>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</si>
  <si>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</si>
  <si>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</si>
  <si>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</si>
  <si>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</si>
  <si>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</si>
  <si>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</si>
  <si>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</si>
  <si>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</si>
  <si>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</si>
  <si>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</si>
  <si>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</si>
  <si>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</si>
  <si>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</si>
  <si>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</si>
  <si>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</si>
  <si>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</si>
  <si>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</si>
  <si>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</si>
  <si>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</si>
  <si>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</si>
  <si>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</si>
  <si>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</si>
  <si>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</si>
  <si>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</si>
  <si>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</si>
  <si>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</si>
  <si>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</si>
  <si>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</si>
  <si>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</si>
  <si>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</si>
  <si>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</si>
  <si>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</si>
  <si>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</si>
  <si>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</si>
  <si>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</si>
  <si>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</si>
  <si>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</si>
  <si>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</si>
  <si>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</si>
  <si>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</si>
  <si>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</si>
  <si>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</si>
  <si>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</si>
  <si>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</si>
  <si>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</si>
  <si>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</si>
  <si>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</si>
  <si>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</si>
  <si>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</si>
  <si>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</si>
  <si>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</si>
  <si>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</si>
  <si>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</si>
  <si>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</si>
  <si>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</si>
  <si>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</si>
  <si>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</si>
  <si>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</si>
  <si>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</si>
  <si>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</si>
  <si>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</si>
  <si>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</si>
  <si>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</si>
  <si>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</si>
  <si>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</si>
  <si>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</si>
  <si>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</si>
  <si>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</si>
  <si>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</si>
  <si>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</si>
  <si>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</si>
  <si>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</si>
  <si>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</si>
  <si>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</si>
  <si>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</si>
  <si>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</si>
  <si>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</si>
  <si>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</si>
  <si>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</si>
  <si>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</si>
  <si>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</si>
  <si>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</si>
  <si>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</si>
  <si>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</si>
  <si>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</si>
  <si>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</si>
  <si>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</si>
  <si>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</si>
  <si>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</si>
  <si>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</si>
  <si>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</si>
  <si>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</si>
  <si>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</si>
  <si>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</si>
  <si>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</si>
  <si>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</si>
  <si>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</si>
  <si>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</si>
  <si>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</si>
  <si>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</si>
  <si>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</si>
  <si>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</si>
  <si>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</si>
  <si>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</si>
  <si>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</si>
  <si>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</si>
  <si>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</si>
  <si>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</si>
  <si>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</si>
  <si>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</si>
  <si>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</si>
  <si>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</si>
  <si>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</si>
  <si>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</si>
  <si>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</si>
  <si>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</si>
  <si>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</si>
  <si>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</si>
  <si>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</si>
  <si>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</si>
  <si>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</si>
  <si>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</si>
  <si>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</si>
  <si>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</si>
  <si>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</si>
  <si>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</si>
  <si>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</si>
  <si>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</si>
  <si>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</si>
  <si>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</si>
  <si>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</si>
  <si>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</si>
  <si>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</si>
  <si>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</si>
  <si>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</si>
  <si>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</si>
  <si>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</si>
  <si>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</si>
  <si>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</si>
  <si>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</si>
  <si>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</si>
  <si>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</si>
  <si>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</si>
  <si>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</si>
  <si>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</si>
  <si>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</si>
  <si>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</si>
  <si>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</si>
  <si>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</si>
  <si>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</si>
  <si>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</si>
  <si>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</si>
  <si>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</si>
  <si>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</si>
  <si>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</si>
  <si>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</si>
  <si>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</si>
  <si>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</si>
  <si>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</si>
  <si>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</si>
  <si>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</si>
  <si>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</si>
  <si>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</si>
  <si>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</si>
  <si>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</si>
  <si>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</si>
  <si>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</si>
  <si>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</si>
  <si>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</si>
  <si>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</si>
  <si>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</si>
  <si>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</si>
  <si>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</si>
  <si>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</si>
  <si>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</si>
  <si>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</si>
  <si>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</si>
  <si>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</si>
  <si>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</si>
  <si>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</si>
  <si>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</si>
  <si>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</si>
  <si>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</si>
  <si>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</si>
  <si>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</si>
  <si>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</si>
  <si>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</si>
  <si>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</si>
  <si>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</si>
  <si>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</si>
  <si>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</si>
  <si>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</si>
  <si>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</si>
  <si>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</si>
  <si>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</si>
  <si>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</si>
  <si>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</si>
  <si>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</si>
  <si>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</si>
  <si>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</si>
  <si>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</si>
  <si>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</si>
  <si>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</si>
  <si>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</si>
  <si>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</si>
  <si>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</si>
  <si>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</si>
  <si>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</si>
  <si>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</si>
  <si>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</si>
  <si>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</si>
  <si>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</si>
  <si>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</si>
  <si>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</si>
  <si>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</si>
  <si>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</si>
  <si>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</si>
  <si>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</si>
  <si>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</si>
  <si>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</si>
  <si>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</si>
  <si>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</si>
  <si>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</si>
  <si>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</si>
  <si>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</si>
  <si>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</si>
  <si>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</si>
  <si>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</si>
  <si>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</si>
  <si>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</si>
  <si>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</si>
  <si>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</si>
  <si>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</si>
  <si>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</si>
  <si>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</si>
  <si>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</si>
  <si>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</si>
  <si>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</si>
  <si>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</si>
  <si>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</si>
  <si>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</si>
  <si>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</si>
  <si>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</si>
  <si>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</si>
  <si>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</si>
  <si>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</si>
  <si>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</si>
  <si>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</si>
  <si>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</si>
  <si>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</si>
  <si>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</si>
  <si>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</si>
  <si>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</si>
  <si>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</si>
  <si>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</si>
  <si>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</si>
  <si>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</si>
  <si>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</si>
  <si>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</si>
  <si>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</si>
  <si>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</si>
  <si>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</si>
  <si>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</si>
  <si>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</si>
  <si>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</si>
  <si>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</si>
  <si>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</si>
  <si>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</si>
  <si>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</si>
  <si>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</si>
  <si>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</si>
  <si>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</si>
  <si>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</si>
  <si>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</si>
  <si>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</si>
  <si>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</si>
  <si>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</si>
  <si>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</si>
  <si>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</si>
  <si>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</si>
  <si>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</si>
  <si>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</si>
  <si>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</si>
  <si>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</si>
  <si>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</si>
  <si>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</si>
  <si>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</si>
  <si>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</si>
  <si>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</si>
  <si>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</si>
  <si>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</si>
  <si>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</si>
  <si>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</si>
  <si>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</si>
  <si>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</si>
  <si>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</si>
  <si>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</si>
  <si>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</si>
  <si>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</si>
  <si>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</si>
  <si>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</si>
  <si>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</si>
  <si>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</si>
  <si>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</si>
  <si>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</si>
  <si>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</si>
  <si>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</si>
  <si>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</si>
  <si>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</si>
  <si>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</si>
  <si>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</si>
  <si>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</si>
  <si>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</si>
  <si>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</si>
  <si>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</si>
  <si>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</si>
  <si>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</si>
  <si>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</si>
  <si>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</si>
  <si>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</si>
  <si>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</si>
  <si>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</si>
  <si>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</si>
  <si>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</si>
  <si>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</si>
  <si>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</si>
  <si>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</si>
  <si>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</si>
  <si>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</si>
  <si>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</si>
  <si>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</si>
  <si>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</si>
  <si>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</si>
  <si>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</si>
  <si>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</si>
  <si>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</si>
  <si>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</si>
  <si>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</si>
  <si>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</si>
  <si>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</si>
  <si>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</si>
  <si>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</si>
  <si>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</si>
  <si>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</si>
  <si>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</si>
  <si>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</si>
  <si>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</si>
  <si>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</si>
  <si>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</si>
  <si>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</si>
  <si>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</si>
  <si>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</si>
  <si>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</si>
  <si>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</si>
  <si>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</si>
  <si>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</si>
  <si>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</si>
  <si>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</si>
  <si>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</si>
  <si>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</si>
  <si>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</si>
  <si>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</si>
  <si>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</si>
  <si>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</si>
  <si>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</si>
  <si>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</si>
  <si>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</si>
  <si>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</si>
  <si>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</si>
  <si>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</si>
  <si>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</si>
  <si>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</si>
  <si>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</si>
  <si>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</si>
  <si>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</si>
  <si>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</si>
  <si>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</si>
  <si>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</si>
  <si>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</si>
  <si>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</si>
  <si>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</si>
  <si>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</si>
  <si>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</si>
  <si>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</si>
  <si>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</si>
  <si>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</si>
  <si>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</si>
  <si>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</si>
  <si>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</si>
  <si>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</si>
  <si>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</si>
  <si>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</si>
  <si>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</si>
  <si>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</si>
  <si>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</si>
  <si>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</si>
  <si>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</si>
  <si>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</si>
  <si>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</si>
  <si>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</si>
  <si>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</si>
  <si>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</si>
  <si>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</si>
  <si>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</si>
  <si>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</si>
  <si>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</si>
  <si>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</si>
  <si>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</si>
  <si>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</si>
  <si>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</si>
  <si>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</si>
  <si>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</si>
  <si>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</si>
  <si>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</si>
  <si>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</si>
  <si>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</si>
  <si>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</si>
  <si>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</si>
  <si>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</si>
  <si>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</si>
  <si>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</si>
  <si>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</si>
  <si>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</si>
  <si>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</si>
  <si>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</si>
  <si>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</si>
  <si>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</si>
  <si>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</si>
  <si>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</si>
  <si>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</si>
  <si>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</si>
  <si>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</si>
  <si>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</si>
  <si>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</si>
  <si>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</si>
  <si>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</si>
  <si>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</si>
  <si>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</si>
  <si>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</si>
  <si>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</si>
  <si>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</si>
  <si>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</si>
  <si>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</si>
  <si>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</si>
  <si>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</si>
  <si>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</si>
  <si>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</si>
  <si>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</si>
  <si>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</si>
  <si>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</si>
  <si>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</si>
  <si>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</si>
  <si>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</si>
  <si>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</si>
  <si>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</si>
  <si>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</si>
  <si>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</si>
  <si>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</si>
  <si>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</si>
  <si>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</si>
  <si>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</si>
  <si>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</si>
  <si>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</si>
  <si>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</si>
  <si>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</si>
  <si>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</si>
  <si>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</si>
  <si>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</si>
  <si>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</si>
  <si>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</si>
  <si>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</si>
  <si>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</si>
  <si>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</si>
  <si>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</si>
  <si>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</si>
  <si>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</si>
  <si>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</si>
  <si>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</si>
  <si>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</si>
  <si>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</si>
  <si>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</si>
  <si>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</si>
  <si>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</si>
  <si>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</si>
  <si>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</si>
  <si>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</si>
  <si>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</si>
  <si>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</si>
  <si>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</si>
  <si>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</si>
  <si>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</si>
  <si>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</si>
  <si>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</si>
  <si>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</si>
  <si>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</si>
  <si>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</si>
  <si>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</si>
  <si>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</si>
  <si>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</si>
  <si>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</si>
  <si>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</si>
  <si>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</si>
  <si>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</si>
  <si>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</si>
  <si>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</si>
  <si>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</si>
  <si>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</si>
  <si>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</si>
  <si>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</si>
  <si>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</si>
  <si>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</si>
  <si>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</si>
  <si>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</si>
  <si>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</si>
  <si>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</si>
  <si>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</si>
  <si>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</si>
  <si>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</si>
  <si>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</si>
  <si>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</si>
  <si>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</si>
  <si>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</si>
  <si>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</si>
  <si>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</si>
  <si>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</si>
  <si>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</si>
  <si>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</si>
  <si>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</si>
  <si>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</si>
  <si>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</si>
  <si>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</si>
  <si>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</si>
  <si>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</si>
  <si>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</si>
  <si>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</si>
  <si>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</si>
  <si>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</si>
  <si>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</si>
  <si>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</si>
  <si>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</si>
  <si>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</si>
  <si>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</si>
  <si>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</si>
  <si>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</si>
  <si>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</si>
  <si>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</si>
  <si>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</si>
  <si>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</si>
  <si>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</si>
  <si>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</si>
  <si>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</si>
  <si>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</si>
  <si>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</si>
  <si>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</si>
  <si>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</si>
  <si>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</si>
  <si>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</si>
  <si>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</si>
  <si>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</si>
  <si>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</si>
  <si>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</si>
  <si>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</si>
  <si>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</si>
  <si>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</si>
  <si>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</si>
  <si>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</si>
  <si>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</si>
  <si>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</si>
  <si>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</si>
  <si>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</si>
  <si>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</si>
  <si>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</si>
  <si>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</si>
  <si>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</si>
  <si>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</si>
  <si>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</si>
  <si>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</si>
  <si>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</si>
  <si>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</si>
  <si>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</si>
  <si>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</si>
  <si>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</si>
  <si>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</si>
  <si>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</si>
  <si>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</si>
  <si>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</si>
  <si>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</si>
  <si>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</si>
  <si>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</si>
  <si>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</si>
  <si>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</si>
  <si>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</si>
  <si>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</si>
  <si>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</si>
  <si>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</si>
  <si>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</si>
  <si>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</si>
  <si>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</si>
  <si>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</si>
  <si>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</si>
  <si>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</si>
  <si>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</si>
  <si>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</si>
  <si>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</si>
  <si>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</si>
  <si>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</si>
  <si>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</si>
  <si>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</si>
  <si>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</si>
  <si>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</si>
  <si>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</si>
  <si>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</si>
  <si>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</si>
  <si>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</si>
  <si>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</si>
  <si>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</si>
  <si>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</si>
  <si>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</si>
  <si>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</si>
  <si>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</si>
  <si>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</si>
  <si>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</si>
  <si>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</si>
  <si>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</si>
  <si>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</si>
  <si>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</si>
  <si>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</si>
  <si>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</si>
  <si>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</si>
  <si>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</si>
  <si>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</si>
  <si>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</si>
  <si>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</si>
  <si>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</si>
  <si>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</si>
  <si>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</si>
  <si>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</si>
  <si>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</si>
  <si>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</si>
  <si>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</si>
  <si>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</si>
  <si>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</si>
  <si>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</si>
  <si>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</si>
  <si>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</si>
  <si>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</si>
  <si>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</si>
  <si>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</si>
  <si>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</si>
  <si>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</si>
  <si>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</si>
  <si>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</si>
  <si>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</si>
  <si>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</si>
  <si>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</si>
  <si>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</si>
  <si>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</si>
  <si>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</si>
  <si>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</si>
  <si>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</si>
  <si>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</si>
  <si>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</si>
  <si>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</si>
  <si>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</si>
  <si>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</si>
  <si>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</si>
  <si>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</si>
  <si>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</si>
  <si>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</si>
  <si>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</si>
  <si>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</si>
  <si>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</si>
  <si>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</si>
  <si>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</si>
  <si>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</si>
  <si>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</si>
  <si>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</si>
  <si>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</si>
  <si>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</si>
  <si>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</si>
  <si>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</si>
  <si>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</si>
  <si>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</si>
  <si>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</si>
  <si>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</si>
  <si>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</si>
  <si>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</si>
  <si>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</si>
  <si>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</si>
  <si>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</si>
  <si>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</si>
  <si>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</si>
  <si>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</si>
  <si>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</si>
  <si>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</si>
  <si>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</si>
  <si>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</si>
  <si>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</si>
  <si>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</si>
  <si>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</si>
  <si>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</si>
  <si>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</si>
  <si>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</si>
  <si>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</si>
  <si>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</si>
  <si>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</si>
  <si>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</si>
  <si>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</si>
  <si>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</si>
  <si>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</si>
  <si>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</si>
  <si>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</si>
  <si>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</si>
  <si>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</si>
  <si>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</si>
  <si>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</si>
  <si>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</si>
  <si>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</si>
  <si>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</si>
  <si>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</si>
  <si>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</si>
  <si>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</si>
  <si>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</si>
  <si>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</si>
  <si>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</si>
  <si>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</si>
  <si>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</si>
  <si>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</si>
  <si>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</si>
  <si>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</si>
  <si>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</si>
  <si>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</si>
  <si>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</si>
  <si>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</si>
  <si>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</si>
  <si>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</si>
  <si>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</si>
  <si>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</si>
  <si>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</si>
  <si>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</si>
  <si>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</si>
  <si>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</si>
  <si>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</si>
  <si>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</si>
  <si>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</si>
  <si>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</si>
  <si>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</si>
  <si>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</si>
  <si>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</si>
  <si>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</si>
  <si>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</si>
  <si>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</si>
  <si>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</si>
  <si>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</si>
  <si>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</si>
  <si>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</si>
  <si>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</si>
  <si>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</si>
  <si>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</si>
  <si>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</si>
  <si>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</si>
  <si>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</si>
  <si>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</si>
  <si>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</si>
  <si>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</si>
  <si>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</si>
  <si>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</si>
  <si>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</si>
  <si>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</si>
  <si>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</si>
  <si>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</si>
  <si>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</si>
  <si>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</si>
  <si>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</si>
  <si>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</si>
  <si>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</si>
  <si>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</si>
  <si>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</si>
  <si>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</si>
  <si>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</si>
  <si>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</si>
  <si>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</si>
  <si>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</si>
  <si>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</si>
  <si>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</si>
  <si>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</si>
  <si>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</si>
  <si>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</si>
  <si>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</si>
  <si>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</si>
  <si>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</si>
  <si>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</si>
  <si>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</si>
  <si>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</si>
  <si>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</si>
  <si>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</si>
  <si>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</si>
  <si>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</si>
  <si>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</si>
  <si>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</si>
  <si>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</si>
  <si>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</si>
  <si>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</si>
  <si>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</si>
  <si>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</si>
  <si>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</si>
  <si>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</si>
  <si>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</si>
  <si>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</si>
  <si>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</si>
  <si>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</si>
  <si>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</si>
  <si>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</si>
  <si>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</si>
  <si>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</si>
  <si>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</si>
  <si>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</si>
  <si>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</si>
  <si>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</si>
  <si>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</si>
  <si>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</si>
  <si>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</si>
  <si>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</si>
  <si>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</si>
  <si>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</si>
  <si>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</si>
  <si>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</si>
  <si>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</si>
  <si>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</si>
  <si>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</si>
  <si>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</si>
  <si>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</si>
  <si>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</si>
  <si>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</si>
  <si>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</si>
  <si>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</si>
  <si>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</si>
  <si>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</si>
  <si>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</si>
  <si>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</si>
  <si>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</si>
  <si>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</si>
  <si>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</si>
  <si>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</si>
  <si>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</si>
  <si>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</si>
  <si>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</si>
  <si>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</si>
  <si>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</si>
  <si>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</si>
  <si>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</si>
  <si>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</si>
  <si>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</si>
  <si>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</si>
  <si>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</si>
  <si>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</si>
  <si>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</si>
  <si>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</si>
  <si>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</si>
  <si>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</si>
  <si>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</si>
  <si>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</si>
  <si>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</si>
  <si>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</si>
  <si>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</si>
  <si>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</si>
  <si>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</si>
  <si>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</si>
  <si>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</si>
  <si>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</si>
  <si>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</si>
  <si>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</si>
  <si>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</si>
  <si>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</si>
  <si>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</si>
  <si>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</si>
  <si>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</si>
  <si>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</si>
  <si>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</si>
  <si>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</si>
  <si>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</si>
  <si>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</si>
  <si>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</si>
  <si>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</si>
  <si>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</si>
  <si>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</si>
  <si>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</si>
  <si>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</si>
  <si>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</si>
  <si>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</si>
  <si>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</si>
  <si>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</si>
  <si>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</si>
  <si>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</si>
  <si>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</si>
  <si>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</si>
  <si>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</si>
  <si>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</si>
  <si>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</si>
  <si>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</si>
  <si>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</si>
  <si>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</si>
  <si>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</si>
  <si>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</si>
  <si>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</si>
  <si>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</si>
  <si>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</si>
  <si>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</si>
  <si>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</si>
  <si>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</si>
  <si>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</si>
  <si>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</si>
  <si>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</si>
  <si>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</si>
  <si>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</si>
  <si>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</si>
  <si>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</si>
  <si>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</si>
  <si>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</si>
  <si>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</si>
  <si>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</si>
  <si>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</si>
  <si>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</si>
  <si>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</si>
  <si>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</si>
  <si>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</si>
  <si>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</si>
  <si>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</si>
  <si>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</si>
  <si>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</si>
  <si>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</si>
  <si>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</si>
  <si>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</si>
  <si>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</si>
  <si>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</si>
  <si>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</si>
  <si>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</si>
  <si>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</si>
  <si>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</si>
  <si>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</si>
  <si>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</si>
  <si>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</si>
  <si>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</si>
  <si>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</si>
  <si>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</si>
  <si>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</si>
  <si>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</si>
  <si>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</si>
  <si>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</si>
  <si>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</si>
  <si>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</si>
  <si>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</si>
  <si>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</si>
  <si>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</si>
  <si>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</si>
  <si>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</si>
  <si>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</si>
  <si>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</si>
  <si>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</si>
  <si>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</si>
  <si>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</si>
  <si>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</si>
  <si>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</si>
  <si>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</si>
  <si>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</si>
  <si>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</si>
  <si>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</si>
  <si>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</si>
  <si>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</si>
  <si>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</si>
  <si>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</si>
  <si>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</si>
  <si>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</si>
  <si>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</si>
  <si>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</si>
  <si>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</si>
  <si>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</si>
  <si>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</si>
  <si>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</si>
  <si>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</si>
  <si>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</si>
  <si>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</si>
  <si>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</si>
  <si>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</si>
  <si>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</si>
  <si>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</si>
  <si>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</si>
  <si>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</si>
  <si>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</si>
  <si>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</si>
  <si>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</si>
  <si>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</si>
  <si>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</si>
  <si>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</si>
  <si>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</si>
  <si>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</si>
  <si>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</si>
  <si>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</si>
  <si>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</si>
  <si>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</si>
  <si>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</si>
  <si>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</si>
  <si>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</si>
  <si>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</si>
  <si>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</si>
  <si>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</si>
  <si>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</si>
  <si>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</si>
  <si>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</si>
  <si>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</si>
  <si>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</si>
  <si>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</si>
  <si>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</si>
  <si>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</si>
  <si>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</si>
  <si>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</si>
  <si>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</si>
  <si>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</si>
  <si>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</si>
  <si>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</si>
  <si>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</si>
  <si>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</si>
  <si>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</si>
  <si>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</si>
  <si>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</si>
  <si>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</si>
  <si>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</si>
  <si>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</si>
  <si>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</si>
  <si>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</si>
  <si>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</si>
  <si>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</si>
  <si>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</si>
  <si>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</si>
  <si>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</si>
  <si>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</si>
  <si>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</si>
  <si>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</si>
  <si>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</si>
  <si>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</si>
  <si>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</si>
  <si>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</si>
  <si>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</si>
  <si>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</si>
  <si>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</si>
  <si>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</si>
  <si>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</si>
  <si>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</si>
  <si>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</si>
  <si>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</si>
  <si>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</si>
  <si>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</si>
  <si>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</si>
  <si>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</si>
  <si>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</si>
  <si>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</si>
  <si>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</si>
  <si>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</si>
  <si>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</si>
  <si>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</si>
  <si>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</si>
  <si>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</si>
  <si>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</si>
  <si>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</si>
  <si>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</si>
  <si>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</si>
  <si>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</si>
  <si>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</si>
  <si>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</si>
  <si>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</si>
  <si>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</si>
  <si>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</si>
  <si>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</si>
  <si>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</si>
  <si>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</si>
  <si>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</si>
  <si>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</si>
  <si>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</si>
  <si>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</si>
  <si>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</si>
  <si>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</si>
  <si>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</si>
  <si>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</si>
  <si>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</si>
  <si>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</si>
  <si>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</si>
  <si>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</si>
  <si>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</si>
  <si>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</si>
  <si>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</si>
  <si>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</si>
  <si>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</si>
  <si>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</si>
  <si>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</si>
  <si>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</si>
  <si>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</si>
  <si>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</si>
  <si>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</si>
  <si>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</si>
  <si>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</si>
  <si>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</si>
  <si>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</si>
  <si>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</si>
  <si>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</si>
  <si>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</si>
  <si>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</si>
  <si>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</si>
  <si>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</si>
  <si>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</si>
  <si>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</si>
  <si>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</si>
  <si>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</si>
  <si>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</si>
  <si>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</si>
  <si>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</si>
  <si>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</si>
  <si>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</si>
  <si>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</si>
  <si>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</si>
  <si>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</si>
  <si>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</si>
  <si>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</si>
  <si>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</si>
  <si>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</si>
  <si>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</si>
  <si>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</si>
  <si>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</si>
  <si>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</si>
  <si>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</si>
  <si>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</si>
  <si>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</si>
  <si>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</si>
  <si>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</si>
  <si>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</si>
  <si>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</si>
  <si>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</si>
  <si>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</si>
  <si>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</si>
  <si>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</si>
  <si>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</si>
  <si>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</si>
  <si>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</si>
  <si>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</si>
  <si>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</si>
  <si>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</si>
  <si>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</si>
  <si>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</si>
  <si>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</si>
  <si>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</si>
  <si>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</si>
  <si>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</si>
  <si>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</si>
  <si>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</si>
  <si>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</si>
  <si>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</si>
  <si>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</si>
  <si>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</si>
  <si>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</si>
  <si>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</si>
  <si>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</si>
  <si>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</si>
  <si>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</si>
  <si>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</si>
  <si>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</si>
  <si>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</si>
  <si>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</si>
  <si>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</si>
  <si>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</si>
  <si>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</si>
  <si>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</si>
  <si>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</si>
  <si>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</si>
  <si>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</si>
  <si>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</si>
  <si>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</si>
  <si>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</si>
  <si>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</si>
  <si>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</si>
  <si>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</si>
  <si>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</si>
  <si>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</si>
  <si>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</si>
  <si>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</si>
  <si>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</si>
  <si>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</si>
  <si>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</si>
  <si>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</si>
  <si>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</si>
  <si>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</si>
  <si>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</si>
  <si>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</si>
  <si>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</si>
  <si>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</si>
  <si>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</si>
  <si>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</si>
  <si>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</si>
  <si>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</si>
  <si>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</si>
  <si>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</si>
  <si>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</si>
  <si>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</si>
  <si>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</si>
  <si>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</si>
  <si>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</si>
  <si>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</si>
  <si>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</si>
  <si>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</si>
  <si>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</si>
  <si>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</si>
  <si>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</si>
  <si>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</si>
  <si>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</si>
  <si>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</si>
  <si>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</si>
  <si>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</si>
  <si>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</si>
  <si>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</si>
  <si>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</si>
  <si>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</si>
  <si>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</si>
  <si>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</si>
  <si>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</si>
  <si>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</si>
  <si>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</si>
  <si>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</si>
  <si>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</si>
  <si>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</si>
  <si>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</si>
  <si>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</si>
  <si>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</si>
  <si>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</si>
  <si>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</si>
  <si>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</si>
  <si>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</si>
  <si>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</si>
  <si>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</si>
  <si>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</si>
  <si>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</si>
  <si>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</si>
  <si>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</si>
  <si>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</si>
  <si>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</si>
  <si>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</si>
  <si>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</si>
  <si>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</si>
  <si>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</si>
  <si>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</si>
  <si>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</si>
  <si>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</si>
  <si>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</si>
  <si>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</si>
  <si>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</si>
  <si>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</si>
  <si>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</si>
  <si>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</si>
  <si>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</si>
  <si>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</si>
  <si>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</si>
  <si>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</si>
  <si>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</si>
  <si>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</si>
  <si>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</si>
  <si>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</si>
  <si>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</si>
  <si>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</si>
  <si>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</si>
  <si>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</si>
  <si>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</si>
  <si>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</si>
  <si>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</si>
  <si>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</si>
  <si>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</si>
  <si>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</si>
  <si>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</si>
  <si>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</si>
  <si>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</si>
  <si>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</si>
  <si>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</si>
  <si>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</si>
  <si>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</si>
  <si>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</si>
  <si>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</si>
  <si>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</si>
  <si>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</si>
  <si>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</si>
  <si>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</si>
  <si>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</si>
  <si>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</si>
  <si>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</si>
  <si>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</si>
  <si>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</si>
  <si>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</si>
  <si>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</si>
  <si>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</si>
  <si>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</si>
  <si>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</si>
  <si>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</si>
  <si>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</si>
  <si>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</si>
  <si>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</si>
  <si>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</si>
  <si>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</si>
  <si>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</si>
  <si>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</si>
  <si>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</si>
  <si>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</si>
  <si>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</si>
  <si>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</si>
  <si>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</si>
  <si>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</si>
  <si>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</si>
  <si>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</si>
  <si>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</si>
  <si>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</si>
  <si>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</si>
  <si>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</si>
  <si>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</si>
  <si>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</si>
  <si>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</si>
  <si>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</si>
  <si>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</si>
  <si>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</si>
  <si>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</si>
  <si>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</si>
  <si>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</si>
  <si>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</si>
  <si>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</si>
  <si>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</si>
  <si>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</si>
  <si>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</si>
  <si>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</si>
  <si>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</si>
  <si>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</si>
  <si>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</si>
  <si>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</si>
  <si>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</si>
  <si>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</si>
  <si>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</si>
  <si>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</si>
  <si>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</si>
  <si>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</si>
  <si>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</si>
  <si>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</si>
  <si>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</si>
  <si>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</si>
  <si>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</si>
  <si>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</si>
  <si>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</si>
  <si>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</si>
  <si>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</si>
  <si>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</si>
  <si>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</si>
  <si>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</si>
  <si>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</si>
  <si>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</si>
  <si>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</si>
  <si>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</si>
  <si>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</si>
  <si>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</si>
  <si>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</si>
  <si>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</si>
  <si>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</si>
  <si>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</si>
  <si>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</si>
  <si>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</si>
  <si>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</si>
  <si>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</si>
  <si>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</si>
  <si>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</si>
  <si>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</si>
  <si>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</si>
  <si>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</si>
  <si>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</si>
  <si>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</si>
  <si>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</si>
  <si>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</si>
  <si>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</si>
  <si>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</si>
  <si>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</si>
  <si>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</si>
  <si>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</si>
  <si>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</si>
  <si>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</si>
  <si>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</si>
  <si>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</si>
  <si>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</si>
  <si>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</si>
  <si>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</si>
  <si>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</si>
  <si>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</si>
  <si>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</si>
  <si>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</si>
  <si>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</si>
  <si>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</si>
  <si>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</si>
  <si>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</si>
  <si>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</si>
  <si>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</si>
  <si>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</si>
  <si>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</si>
  <si>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</si>
  <si>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</si>
  <si>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</si>
  <si>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</si>
  <si>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</si>
  <si>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</si>
  <si>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</si>
  <si>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</si>
  <si>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</si>
  <si>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</si>
  <si>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</si>
  <si>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</si>
  <si>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</si>
  <si>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</si>
  <si>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</si>
  <si>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</si>
  <si>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</si>
  <si>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</si>
  <si>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</si>
  <si>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</si>
  <si>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</si>
  <si>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</si>
  <si>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</si>
  <si>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</si>
  <si>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</si>
  <si>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</si>
  <si>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</si>
  <si>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</si>
  <si>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</si>
  <si>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</si>
  <si>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</si>
  <si>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</si>
  <si>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</si>
  <si>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</si>
  <si>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</si>
  <si>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</si>
  <si>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</si>
  <si>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</si>
  <si>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</si>
  <si>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</si>
  <si>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</si>
  <si>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</si>
  <si>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</si>
  <si>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</si>
  <si>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</si>
  <si>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</si>
  <si>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</si>
  <si>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</si>
  <si>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</si>
  <si>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</si>
  <si>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</si>
  <si>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</si>
  <si>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</si>
  <si>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</si>
  <si>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</si>
  <si>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</si>
  <si>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</si>
  <si>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</si>
  <si>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</si>
  <si>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</si>
  <si>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</si>
  <si>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</si>
  <si>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</si>
  <si>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</si>
  <si>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</si>
  <si>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</si>
  <si>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</si>
  <si>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</si>
  <si>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</si>
  <si>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</si>
  <si>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</si>
  <si>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</si>
  <si>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</si>
  <si>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</si>
  <si>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</si>
  <si>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</si>
  <si>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</si>
  <si>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</si>
  <si>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</si>
  <si>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</si>
  <si>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</si>
  <si>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</si>
  <si>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</si>
  <si>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</si>
  <si>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</si>
  <si>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</si>
  <si>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</si>
  <si>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</si>
  <si>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</si>
  <si>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</si>
  <si>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</si>
  <si>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</si>
  <si>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</si>
  <si>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</si>
  <si>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</si>
  <si>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</si>
  <si>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</si>
  <si>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</si>
  <si>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</si>
  <si>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</si>
  <si>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</si>
  <si>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</si>
  <si>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</si>
  <si>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</si>
  <si>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</si>
  <si>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</si>
  <si>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</si>
  <si>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</si>
  <si>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</si>
  <si>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</si>
  <si>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</si>
  <si>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</si>
  <si>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</si>
  <si>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</si>
  <si>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</si>
  <si>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</si>
  <si>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</si>
  <si>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</si>
  <si>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</si>
  <si>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</si>
  <si>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</si>
  <si>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</si>
  <si>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</si>
  <si>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</si>
  <si>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</si>
  <si>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</si>
  <si>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</si>
  <si>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</si>
  <si>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</si>
  <si>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</si>
  <si>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</si>
  <si>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</si>
  <si>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</si>
  <si>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</si>
  <si>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</si>
  <si>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</si>
  <si>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</si>
  <si>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</si>
  <si>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</si>
  <si>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</si>
  <si>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</si>
  <si>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</si>
  <si>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</si>
  <si>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</si>
  <si>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</si>
  <si>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</si>
  <si>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</si>
  <si>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</si>
  <si>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</si>
  <si>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</si>
  <si>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</si>
  <si>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</si>
  <si>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</si>
  <si>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</si>
  <si>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</si>
  <si>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</si>
  <si>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</si>
  <si>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</si>
  <si>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</si>
  <si>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</si>
  <si>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</si>
  <si>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</si>
  <si>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</si>
  <si>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</si>
  <si>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</si>
  <si>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</si>
  <si>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</si>
  <si>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</si>
  <si>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</si>
  <si>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</si>
  <si>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</si>
  <si>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</si>
  <si>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</si>
  <si>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</si>
  <si>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</si>
  <si>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</si>
  <si>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</si>
  <si>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</si>
  <si>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</si>
  <si>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</si>
  <si>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</si>
  <si>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</si>
  <si>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</si>
  <si>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</si>
  <si>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</si>
  <si>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</si>
  <si>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</si>
  <si>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</si>
  <si>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</si>
  <si>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</si>
  <si>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</si>
  <si>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</si>
  <si>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</si>
  <si>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</si>
  <si>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</si>
  <si>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</si>
  <si>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</si>
  <si>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</si>
  <si>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</si>
  <si>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</si>
  <si>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</si>
  <si>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</si>
  <si>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</si>
  <si>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</si>
  <si>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</si>
  <si>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</si>
  <si>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</si>
  <si>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</si>
  <si>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</si>
  <si>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</si>
  <si>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</si>
  <si>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</si>
  <si>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</si>
  <si>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</si>
  <si>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</si>
  <si>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</si>
  <si>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</si>
  <si>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</si>
  <si>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</si>
  <si>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</si>
  <si>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</si>
  <si>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</si>
  <si>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</si>
  <si>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</si>
  <si>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</si>
  <si>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</si>
  <si>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</si>
  <si>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</si>
  <si>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</si>
  <si>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</si>
  <si>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</si>
  <si>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</si>
  <si>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</si>
  <si>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</si>
  <si>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</si>
  <si>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</si>
  <si>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</si>
  <si>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</si>
  <si>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</si>
  <si>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</si>
  <si>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</si>
  <si>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</si>
  <si>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</si>
  <si>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</si>
  <si>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</si>
  <si>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</si>
  <si>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</si>
  <si>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</si>
  <si>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</si>
  <si>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</si>
  <si>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</si>
  <si>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</si>
  <si>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</si>
  <si>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</si>
  <si>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</si>
  <si>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</si>
  <si>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</si>
  <si>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</si>
  <si>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</si>
  <si>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</si>
  <si>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</si>
  <si>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</si>
  <si>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</si>
  <si>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</si>
  <si>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</si>
  <si>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</si>
  <si>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</si>
  <si>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</si>
  <si>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</si>
  <si>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</si>
  <si>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</si>
  <si>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</si>
  <si>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</si>
  <si>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</si>
  <si>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</si>
  <si>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</si>
  <si>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</si>
  <si>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</si>
  <si>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</si>
  <si>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</si>
  <si>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</si>
  <si>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</si>
  <si>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</si>
  <si>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</si>
  <si>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</si>
  <si>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</si>
  <si>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</si>
  <si>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</si>
  <si>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</si>
  <si>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</si>
  <si>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</si>
  <si>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</si>
  <si>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</si>
  <si>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</si>
  <si>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</si>
  <si>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</si>
  <si>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</si>
  <si>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</si>
  <si>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</si>
  <si>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</si>
  <si>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</si>
  <si>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</si>
  <si>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</si>
  <si>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</si>
  <si>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</si>
  <si>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</si>
  <si>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</si>
  <si>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</si>
  <si>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</si>
  <si>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</si>
  <si>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</si>
  <si>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</si>
  <si>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</si>
  <si>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</si>
  <si>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</si>
  <si>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</si>
  <si>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</si>
  <si>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</si>
  <si>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</si>
  <si>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</si>
  <si>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</si>
  <si>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</si>
  <si>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</si>
  <si>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</si>
  <si>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</si>
  <si>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</si>
  <si>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</si>
  <si>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</si>
  <si>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</si>
  <si>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</si>
  <si>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</si>
  <si>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</si>
  <si>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</si>
  <si>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</si>
  <si>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</si>
  <si>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</si>
  <si>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</si>
  <si>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</si>
  <si>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</si>
  <si>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</si>
  <si>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</si>
  <si>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</si>
  <si>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</si>
  <si>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</si>
  <si>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</si>
  <si>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</si>
  <si>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</si>
  <si>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</si>
  <si>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</si>
  <si>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</si>
  <si>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</si>
  <si>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</si>
  <si>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</si>
  <si>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</si>
  <si>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</si>
  <si>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</si>
  <si>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</si>
  <si>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</si>
  <si>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</si>
  <si>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</si>
  <si>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</si>
  <si>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</si>
  <si>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</si>
  <si>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</si>
  <si>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</si>
  <si>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</si>
  <si>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</si>
  <si>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</si>
  <si>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</si>
  <si>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</si>
  <si>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</si>
  <si>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</si>
  <si>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</si>
  <si>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</si>
  <si>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</si>
  <si>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</si>
  <si>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</si>
  <si>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</si>
  <si>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</si>
  <si>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</si>
  <si>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</si>
  <si>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</si>
  <si>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</si>
  <si>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</si>
  <si>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</si>
  <si>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</si>
  <si>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</si>
  <si>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</si>
  <si>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</si>
  <si>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</si>
  <si>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</si>
  <si>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</si>
  <si>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</si>
  <si>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</si>
  <si>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</si>
  <si>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</si>
  <si>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</si>
  <si>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</si>
  <si>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</si>
  <si>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</si>
  <si>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</si>
  <si>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</si>
  <si>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</si>
  <si>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</si>
  <si>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</si>
  <si>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</si>
  <si>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</si>
  <si>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</si>
  <si>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</si>
  <si>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</si>
  <si>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</si>
  <si>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</si>
  <si>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</si>
  <si>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</si>
  <si>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</si>
  <si>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</si>
  <si>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</si>
  <si>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</si>
  <si>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</si>
  <si>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</si>
  <si>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</si>
  <si>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</si>
  <si>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</si>
  <si>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</si>
  <si>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</si>
  <si>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</si>
  <si>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</si>
  <si>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</si>
  <si>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</si>
  <si>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</si>
  <si>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</si>
  <si>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</si>
  <si>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</si>
  <si>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</si>
  <si>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</si>
  <si>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</si>
  <si>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</si>
  <si>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</si>
  <si>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</si>
  <si>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</si>
  <si>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</si>
  <si>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</si>
  <si>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</si>
  <si>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</si>
  <si>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</si>
  <si>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</si>
  <si>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</si>
  <si>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</si>
  <si>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</si>
  <si>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</si>
  <si>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</si>
  <si>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</si>
  <si>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</si>
  <si>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</si>
  <si>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</si>
  <si>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</si>
  <si>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</si>
  <si>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</si>
  <si>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</si>
  <si>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</si>
  <si>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</si>
  <si>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</si>
  <si>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</si>
  <si>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</si>
  <si>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</si>
  <si>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</si>
  <si>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</si>
  <si>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</si>
  <si>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</si>
  <si>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</si>
  <si>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</si>
  <si>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</si>
  <si>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</si>
  <si>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</si>
  <si>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</si>
  <si>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</si>
  <si>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</si>
  <si>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</si>
  <si>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</si>
  <si>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</si>
  <si>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</si>
  <si>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</si>
  <si>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</si>
  <si>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</si>
  <si>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</si>
  <si>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</si>
  <si>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</si>
  <si>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</si>
  <si>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</si>
  <si>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</si>
  <si>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</si>
  <si>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</si>
  <si>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</si>
  <si>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</si>
  <si>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</si>
  <si>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</si>
  <si>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</si>
  <si>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</si>
  <si>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</si>
  <si>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</si>
  <si>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</si>
  <si>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</si>
  <si>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</si>
  <si>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</si>
  <si>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</si>
  <si>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</si>
  <si>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</si>
  <si>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</si>
  <si>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</si>
  <si>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</si>
  <si>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</si>
  <si>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</si>
  <si>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</si>
  <si>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</si>
  <si>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</si>
  <si>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</si>
  <si>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</si>
  <si>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</si>
  <si>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</si>
  <si>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</si>
  <si>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</si>
  <si>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</si>
  <si>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</si>
  <si>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</si>
  <si>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</si>
  <si>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</si>
  <si>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</si>
  <si>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</si>
  <si>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</si>
  <si>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</si>
  <si>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</si>
  <si>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</si>
  <si>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</si>
  <si>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</si>
  <si>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</si>
  <si>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</si>
  <si>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</si>
  <si>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</si>
  <si>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</si>
  <si>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</si>
  <si>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</si>
  <si>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</si>
  <si>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</si>
  <si>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</si>
  <si>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</si>
  <si>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</si>
  <si>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</si>
  <si>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</si>
  <si>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</si>
  <si>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</si>
  <si>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</si>
  <si>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</si>
  <si>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</si>
  <si>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</si>
  <si>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</si>
  <si>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</si>
  <si>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</si>
  <si>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</si>
  <si>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</si>
  <si>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</si>
  <si>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</si>
  <si>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</si>
  <si>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</si>
  <si>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</si>
  <si>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</si>
  <si>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</si>
  <si>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</si>
  <si>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</si>
  <si>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</si>
  <si>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</si>
  <si>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</si>
  <si>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</si>
  <si>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</si>
  <si>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</si>
  <si>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</si>
  <si>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</si>
  <si>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</si>
  <si>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</si>
  <si>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</si>
  <si>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</si>
  <si>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</si>
  <si>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</si>
  <si>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</si>
  <si>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</si>
  <si>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</si>
  <si>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</si>
  <si>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</si>
  <si>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</si>
  <si>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</si>
  <si>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</si>
  <si>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</si>
  <si>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</si>
  <si>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</si>
  <si>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</si>
  <si>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</si>
  <si>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</si>
  <si>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</si>
  <si>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</si>
  <si>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</si>
  <si>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</si>
  <si>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</si>
  <si>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</si>
  <si>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</si>
  <si>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</si>
  <si>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</si>
  <si>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</si>
  <si>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</si>
  <si>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</si>
  <si>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</si>
  <si>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</si>
  <si>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</si>
  <si>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</si>
  <si>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</si>
  <si>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</si>
  <si>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</si>
  <si>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</si>
  <si>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</si>
  <si>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</si>
  <si>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</si>
  <si>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</si>
  <si>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</si>
  <si>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</si>
  <si>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</si>
  <si>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</si>
  <si>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</si>
  <si>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</si>
  <si>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</si>
  <si>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</si>
  <si>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</si>
  <si>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</si>
  <si>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</si>
  <si>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</si>
  <si>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</si>
  <si>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</si>
  <si>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</si>
  <si>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</si>
  <si>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</si>
  <si>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</si>
  <si>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</si>
  <si>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</si>
  <si>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</si>
  <si>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</si>
  <si>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</si>
  <si>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</si>
  <si>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</si>
  <si>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</si>
  <si>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</si>
  <si>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</si>
  <si>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</si>
  <si>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</si>
  <si>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</si>
  <si>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</si>
  <si>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</si>
  <si>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</si>
  <si>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</si>
  <si>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</si>
  <si>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</si>
  <si>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</si>
  <si>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</si>
  <si>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</si>
  <si>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</si>
  <si>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</si>
  <si>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</si>
  <si>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</si>
  <si>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</si>
  <si>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</si>
  <si>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</si>
  <si>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</si>
  <si>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</si>
  <si>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</si>
  <si>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</si>
  <si>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</si>
  <si>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</si>
  <si>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</si>
  <si>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</si>
  <si>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</si>
  <si>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</si>
  <si>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</si>
  <si>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</si>
  <si>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</si>
  <si>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</si>
  <si>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</si>
  <si>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</si>
  <si>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</si>
  <si>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</si>
  <si>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</si>
  <si>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</si>
  <si>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</si>
  <si>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</si>
  <si>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</si>
  <si>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</si>
  <si>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</si>
  <si>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</si>
  <si>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</si>
  <si>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</si>
  <si>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</si>
  <si>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</si>
  <si>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</si>
  <si>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</si>
  <si>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</si>
  <si>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</si>
  <si>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</si>
  <si>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</si>
  <si>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</si>
  <si>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</si>
  <si>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</si>
  <si>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</si>
  <si>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</si>
  <si>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</si>
  <si>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</si>
  <si>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</si>
  <si>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</si>
  <si>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</si>
  <si>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</si>
  <si>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</si>
  <si>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</si>
  <si>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</si>
  <si>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</si>
  <si>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</si>
  <si>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</si>
  <si>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</si>
  <si>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</si>
  <si>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</si>
  <si>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</si>
  <si>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</si>
  <si>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</si>
  <si>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</si>
  <si>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</si>
  <si>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</si>
  <si>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</si>
  <si>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</si>
  <si>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</si>
  <si>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</si>
  <si>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</si>
  <si>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</si>
  <si>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</si>
  <si>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</si>
  <si>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</si>
  <si>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</si>
  <si>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</si>
  <si>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</si>
  <si>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</si>
  <si>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</si>
  <si>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</si>
  <si>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</si>
  <si>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</si>
  <si>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</si>
  <si>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</si>
  <si>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</si>
  <si>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</si>
  <si>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</si>
  <si>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</si>
  <si>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</si>
  <si>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</si>
  <si>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</si>
  <si>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</si>
  <si>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</si>
  <si>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</si>
  <si>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</si>
  <si>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</si>
  <si>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</si>
  <si>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</si>
  <si>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</si>
  <si>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</si>
  <si>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</si>
  <si>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</si>
  <si>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</si>
  <si>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</si>
  <si>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</si>
  <si>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</si>
  <si>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</si>
  <si>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</si>
  <si>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</si>
  <si>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</si>
  <si>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</si>
  <si>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</si>
  <si>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</si>
  <si>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</si>
  <si>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</si>
  <si>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</si>
  <si>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</si>
  <si>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</si>
  <si>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</si>
  <si>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</si>
  <si>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</si>
  <si>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</si>
  <si>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</si>
  <si>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</si>
  <si>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</si>
  <si>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</si>
  <si>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</si>
  <si>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</si>
  <si>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</si>
  <si>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</si>
  <si>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</si>
  <si>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</si>
  <si>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</si>
  <si>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</si>
  <si>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</si>
  <si>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</si>
  <si>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</si>
  <si>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</si>
  <si>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</si>
  <si>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</si>
  <si>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</si>
  <si>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</si>
  <si>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</si>
  <si>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</si>
  <si>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</si>
  <si>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</si>
  <si>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</si>
  <si>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</si>
  <si>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</si>
  <si>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</si>
  <si>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</si>
  <si>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</si>
  <si>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</si>
  <si>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</si>
  <si>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</si>
  <si>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</si>
  <si>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</si>
  <si>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</si>
  <si>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</si>
  <si>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</si>
  <si>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</si>
  <si>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</si>
  <si>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</si>
  <si>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</si>
  <si>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</si>
  <si>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</si>
  <si>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</si>
  <si>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</si>
  <si>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</si>
  <si>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</si>
  <si>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</si>
  <si>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</si>
  <si>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</si>
  <si>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</si>
  <si>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</si>
  <si>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</si>
  <si>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</si>
  <si>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</si>
  <si>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</si>
  <si>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</si>
  <si>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</si>
  <si>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</si>
  <si>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</si>
  <si>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</si>
  <si>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</si>
  <si>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</si>
  <si>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</si>
  <si>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</si>
  <si>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</si>
  <si>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</si>
  <si>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</si>
  <si>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</si>
  <si>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</si>
  <si>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</si>
  <si>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</si>
  <si>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</si>
  <si>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</si>
  <si>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</si>
  <si>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</si>
  <si>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</si>
  <si>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</si>
  <si>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</si>
  <si>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</si>
  <si>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</si>
  <si>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</si>
  <si>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</si>
  <si>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</si>
  <si>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</si>
  <si>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</si>
  <si>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</si>
  <si>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</si>
  <si>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</si>
  <si>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</si>
  <si>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</si>
  <si>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</si>
  <si>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</si>
  <si>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</si>
  <si>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</si>
  <si>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</si>
  <si>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</si>
  <si>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</si>
  <si>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</si>
  <si>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</si>
  <si>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</si>
  <si>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</si>
  <si>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</si>
  <si>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</si>
  <si>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</si>
  <si>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</si>
  <si>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</si>
  <si>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</si>
  <si>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</si>
  <si>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</si>
  <si>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</si>
  <si>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</si>
  <si>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</si>
  <si>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</si>
  <si>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</si>
  <si>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</si>
  <si>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</si>
  <si>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</si>
  <si>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</si>
  <si>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</si>
  <si>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</si>
  <si>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</si>
  <si>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</si>
  <si>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</si>
  <si>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</si>
  <si>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</si>
  <si>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</si>
  <si>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</si>
  <si>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</si>
  <si>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</si>
  <si>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</si>
  <si>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</si>
  <si>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</si>
  <si>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</si>
  <si>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</si>
  <si>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</si>
  <si>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</si>
  <si>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</si>
  <si>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</si>
  <si>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</si>
  <si>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</si>
  <si>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</si>
  <si>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</si>
  <si>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</si>
  <si>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</si>
  <si>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</si>
  <si>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</si>
  <si>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</si>
  <si>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</si>
  <si>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</si>
  <si>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</si>
  <si>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</si>
  <si>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</si>
  <si>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</si>
  <si>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</si>
  <si>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</si>
  <si>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</si>
  <si>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</si>
  <si>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</si>
  <si>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</si>
  <si>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</si>
  <si>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</si>
  <si>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</si>
  <si>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</si>
  <si>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</si>
  <si>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</si>
  <si>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</si>
  <si>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</si>
  <si>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</si>
  <si>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</si>
  <si>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</si>
  <si>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</si>
  <si>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</si>
  <si>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</si>
  <si>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</si>
  <si>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</si>
  <si>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</si>
  <si>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</si>
  <si>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</si>
  <si>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</si>
  <si>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</si>
  <si>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</si>
  <si>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</si>
  <si>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</si>
  <si>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</si>
  <si>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</si>
  <si>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</si>
  <si>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</si>
  <si>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</si>
  <si>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</si>
  <si>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</si>
  <si>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</si>
  <si>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</si>
  <si>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</si>
  <si>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</si>
  <si>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</si>
  <si>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</si>
  <si>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</si>
  <si>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</si>
  <si>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</si>
  <si>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</si>
  <si>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</si>
  <si>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</si>
  <si>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</si>
  <si>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</si>
  <si>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</si>
  <si>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</si>
  <si>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</si>
  <si>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</si>
  <si>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</si>
  <si>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</si>
  <si>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</si>
  <si>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</si>
  <si>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</si>
  <si>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</si>
  <si>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</si>
  <si>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</si>
  <si>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</si>
  <si>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</si>
  <si>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</si>
  <si>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</si>
  <si>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</si>
  <si>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</si>
  <si>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</si>
  <si>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</si>
  <si>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</si>
  <si>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</si>
  <si>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</si>
  <si>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</si>
  <si>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</si>
  <si>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</si>
  <si>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</si>
  <si>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</si>
  <si>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</si>
  <si>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</si>
  <si>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</si>
  <si>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</si>
  <si>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</si>
  <si>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</si>
  <si>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</si>
  <si>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</si>
  <si>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</si>
  <si>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</si>
  <si>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</si>
  <si>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</si>
  <si>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</si>
  <si>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</si>
  <si>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</si>
  <si>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</si>
  <si>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</si>
  <si>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</si>
  <si>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</si>
  <si>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</si>
  <si>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</si>
  <si>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</si>
  <si>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</si>
  <si>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</si>
  <si>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</si>
  <si>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</si>
  <si>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</si>
  <si>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</si>
  <si>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</si>
  <si>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</si>
  <si>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</si>
  <si>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</si>
  <si>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</si>
  <si>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</si>
  <si>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</si>
  <si>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</si>
  <si>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</si>
  <si>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</si>
  <si>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</si>
  <si>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</si>
  <si>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</si>
  <si>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</si>
  <si>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</si>
  <si>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</si>
  <si>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</si>
  <si>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</si>
  <si>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</si>
  <si>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</si>
  <si>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</si>
  <si>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</si>
  <si>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</si>
  <si>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</si>
  <si>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</si>
  <si>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</si>
  <si>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</si>
  <si>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</si>
  <si>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</si>
  <si>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</si>
  <si>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</si>
  <si>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</si>
  <si>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</si>
  <si>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</si>
  <si>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</si>
  <si>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</si>
  <si>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</si>
  <si>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</si>
  <si>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</si>
  <si>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</si>
  <si>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</si>
  <si>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</si>
  <si>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</si>
  <si>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</si>
  <si>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</si>
  <si>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</si>
  <si>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</si>
  <si>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</si>
  <si>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</si>
  <si>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</si>
  <si>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</si>
  <si>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</si>
  <si>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</si>
  <si>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</si>
  <si>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</si>
  <si>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</si>
  <si>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</si>
  <si>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</si>
  <si>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</si>
  <si>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</si>
  <si>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</si>
  <si>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</si>
  <si>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</si>
  <si>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</si>
  <si>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</si>
  <si>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</si>
  <si>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</si>
  <si>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</si>
  <si>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</si>
  <si>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</si>
  <si>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</si>
  <si>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</si>
  <si>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</si>
  <si>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</si>
  <si>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</si>
  <si>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</si>
  <si>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</si>
  <si>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</si>
  <si>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</si>
  <si>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</si>
  <si>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</si>
  <si>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</si>
  <si>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</si>
  <si>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</si>
  <si>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</si>
  <si>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</si>
  <si>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</si>
  <si>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</si>
  <si>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</si>
  <si>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</si>
  <si>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</si>
  <si>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</si>
  <si>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</si>
  <si>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</si>
  <si>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</si>
  <si>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</si>
  <si>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</si>
  <si>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</si>
  <si>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</si>
  <si>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</si>
  <si>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</si>
  <si>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</si>
  <si>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</si>
  <si>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</si>
  <si>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</si>
  <si>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</si>
  <si>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</si>
  <si>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</si>
  <si>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</si>
  <si>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</si>
  <si>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</si>
  <si>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</si>
  <si>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</si>
  <si>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</si>
  <si>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</si>
  <si>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</si>
  <si>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</si>
  <si>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</si>
  <si>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</si>
  <si>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</si>
  <si>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</si>
  <si>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</si>
  <si>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</si>
  <si>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</si>
  <si>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</si>
  <si>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</si>
  <si>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</si>
  <si>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</si>
  <si>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</si>
  <si>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</si>
  <si>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</si>
  <si>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</si>
  <si>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</si>
  <si>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</si>
  <si>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</si>
  <si>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</si>
  <si>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</si>
  <si>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</si>
  <si>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</si>
  <si>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</si>
  <si>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</si>
  <si>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</si>
  <si>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</si>
  <si>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</si>
  <si>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</si>
  <si>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</si>
  <si>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</si>
  <si>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</si>
  <si>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</si>
  <si>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</si>
  <si>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</si>
  <si>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</si>
  <si>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</si>
  <si>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</si>
  <si>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</si>
  <si>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</si>
  <si>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</si>
  <si>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</si>
  <si>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</si>
  <si>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</si>
  <si>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</si>
  <si>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</si>
  <si>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</si>
  <si>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</si>
  <si>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</si>
  <si>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</si>
  <si>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</si>
  <si>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</si>
  <si>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</si>
  <si>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</si>
  <si>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</si>
  <si>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</si>
  <si>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</si>
  <si>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</si>
  <si>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</si>
  <si>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</si>
  <si>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</si>
  <si>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</si>
  <si>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</si>
  <si>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</si>
  <si>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</si>
  <si>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</si>
  <si>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</si>
  <si>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</si>
  <si>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</si>
  <si>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</si>
  <si>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</si>
  <si>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</si>
  <si>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</si>
  <si>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</si>
  <si>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</si>
  <si>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</si>
  <si>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</si>
  <si>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</si>
  <si>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</si>
  <si>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</si>
  <si>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</si>
  <si>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</si>
  <si>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</si>
  <si>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</si>
  <si>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</si>
  <si>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</si>
  <si>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</si>
  <si>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</si>
  <si>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</si>
  <si>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</si>
  <si>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</si>
  <si>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</si>
  <si>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</si>
  <si>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</si>
  <si>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</si>
  <si>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</si>
  <si>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</si>
  <si>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</si>
  <si>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</si>
  <si>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</si>
  <si>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</si>
  <si>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</si>
  <si>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</si>
  <si>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</si>
  <si>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</si>
  <si>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</si>
  <si>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</si>
  <si>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</si>
  <si>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</si>
  <si>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</si>
  <si>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</si>
  <si>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</si>
  <si>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</si>
  <si>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</si>
  <si>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</si>
  <si>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</si>
  <si>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</si>
  <si>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</si>
  <si>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</si>
  <si>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</si>
  <si>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</si>
  <si>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</si>
  <si>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</si>
  <si>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</si>
  <si>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</si>
  <si>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</si>
  <si>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</si>
  <si>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</si>
  <si>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</si>
  <si>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</si>
  <si>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</si>
  <si>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</si>
  <si>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</si>
  <si>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</si>
  <si>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</si>
  <si>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</si>
  <si>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</si>
  <si>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</si>
  <si>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</si>
  <si>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</si>
  <si>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</si>
  <si>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</si>
  <si>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</si>
  <si>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</si>
  <si>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</si>
  <si>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</si>
  <si>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</si>
  <si>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</si>
  <si>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</si>
  <si>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</si>
  <si>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</si>
  <si>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</si>
  <si>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</si>
  <si>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</si>
  <si>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</si>
  <si>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</si>
  <si>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</si>
  <si>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</si>
  <si>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</si>
  <si>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</si>
  <si>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</si>
  <si>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</si>
  <si>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</si>
  <si>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</si>
  <si>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</si>
  <si>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</si>
  <si>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</si>
  <si>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</si>
  <si>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</si>
  <si>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</si>
  <si>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</si>
  <si>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</si>
  <si>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</si>
  <si>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</si>
  <si>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</si>
  <si>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</si>
  <si>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</si>
  <si>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</si>
  <si>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</si>
  <si>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</si>
  <si>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</si>
  <si>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</si>
  <si>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</si>
  <si>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</si>
  <si>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</si>
  <si>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</si>
  <si>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</si>
  <si>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</si>
  <si>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</si>
  <si>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</si>
  <si>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</si>
  <si>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</si>
  <si>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</si>
  <si>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</si>
  <si>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</si>
  <si>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</si>
  <si>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</si>
  <si>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</si>
  <si>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</si>
  <si>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</si>
  <si>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</si>
  <si>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</si>
  <si>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</si>
  <si>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</si>
  <si>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</si>
  <si>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</si>
  <si>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</si>
  <si>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</si>
  <si>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</si>
  <si>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</si>
  <si>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</si>
  <si>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</si>
  <si>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</si>
  <si>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</si>
  <si>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</si>
  <si>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</si>
  <si>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</si>
  <si>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</si>
  <si>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</si>
  <si>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</si>
  <si>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</si>
  <si>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</si>
  <si>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</si>
  <si>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</si>
  <si>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</si>
  <si>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</si>
  <si>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</si>
  <si>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</si>
  <si>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</si>
  <si>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</si>
  <si>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</si>
  <si>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</si>
  <si>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</si>
  <si>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</si>
  <si>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</si>
  <si>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</si>
  <si>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</si>
  <si>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</si>
  <si>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</si>
  <si>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</si>
  <si>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</si>
  <si>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</si>
  <si>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</si>
  <si>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</si>
  <si>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</si>
  <si>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</si>
  <si>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</si>
  <si>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</si>
  <si>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</si>
  <si>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</si>
  <si>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</si>
  <si>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</si>
  <si>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</si>
  <si>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</si>
  <si>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</si>
  <si>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</si>
  <si>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</si>
  <si>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</si>
  <si>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</si>
  <si>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</si>
  <si>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</si>
  <si>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</si>
  <si>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</si>
  <si>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</si>
  <si>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</si>
  <si>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</si>
  <si>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</si>
  <si>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</si>
  <si>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</si>
  <si>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</si>
  <si>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</si>
  <si>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</si>
  <si>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</si>
  <si>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</si>
  <si>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</si>
  <si>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</si>
  <si>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</si>
  <si>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</si>
  <si>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</si>
  <si>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</si>
  <si>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</si>
  <si>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</si>
  <si>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</si>
  <si>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</si>
  <si>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</si>
  <si>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</si>
  <si>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</si>
  <si>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</si>
  <si>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</si>
  <si>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</si>
  <si>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</si>
  <si>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</si>
  <si>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</si>
  <si>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</si>
  <si>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</si>
  <si>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</si>
  <si>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</si>
  <si>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</si>
  <si>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</si>
  <si>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</si>
  <si>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</si>
  <si>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</si>
  <si>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</si>
  <si>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</si>
  <si>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</si>
  <si>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</si>
  <si>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</si>
  <si>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</si>
  <si>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</si>
  <si>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</si>
  <si>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</si>
  <si>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</si>
  <si>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</si>
  <si>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</si>
  <si>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</si>
  <si>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</si>
  <si>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</si>
  <si>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</si>
  <si>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</si>
  <si>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</si>
  <si>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</si>
  <si>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</si>
  <si>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</si>
  <si>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</si>
  <si>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</si>
  <si>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</si>
  <si>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</si>
  <si>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</si>
  <si>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</si>
  <si>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</si>
  <si>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</si>
  <si>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</si>
  <si>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</si>
  <si>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</si>
  <si>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</si>
  <si>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</si>
  <si>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</si>
  <si>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</si>
  <si>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</si>
  <si>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</si>
  <si>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</si>
  <si>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</si>
  <si>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</si>
  <si>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</si>
  <si>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</si>
  <si>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</si>
  <si>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</si>
  <si>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</si>
  <si>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</si>
  <si>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</si>
  <si>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</si>
  <si>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</si>
  <si>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</si>
  <si>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</si>
  <si>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</si>
  <si>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</si>
  <si>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</si>
  <si>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</si>
  <si>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</si>
  <si>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</si>
  <si>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</si>
  <si>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</si>
  <si>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</si>
  <si>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</si>
  <si>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</si>
  <si>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</si>
  <si>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</si>
  <si>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</si>
  <si>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</si>
  <si>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</si>
  <si>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</si>
  <si>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</si>
  <si>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</si>
  <si>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</si>
  <si>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</si>
  <si>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</si>
  <si>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</si>
  <si>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</si>
  <si>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</si>
  <si>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</si>
  <si>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</si>
  <si>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</si>
  <si>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</si>
  <si>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</si>
  <si>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</si>
  <si>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</si>
  <si>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</si>
  <si>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</si>
  <si>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</si>
  <si>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</si>
  <si>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</si>
  <si>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</si>
  <si>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</si>
  <si>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</si>
  <si>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</si>
  <si>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</si>
  <si>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</si>
  <si>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</si>
  <si>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</si>
  <si>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</si>
  <si>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</si>
  <si>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</si>
  <si>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</si>
  <si>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</si>
  <si>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</si>
  <si>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</si>
  <si>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</si>
  <si>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</si>
  <si>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</si>
  <si>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</si>
  <si>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</si>
  <si>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</si>
  <si>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</si>
  <si>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</si>
  <si>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</si>
  <si>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</si>
  <si>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</si>
  <si>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</si>
  <si>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</si>
  <si>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</si>
  <si>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</si>
  <si>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</si>
  <si>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</si>
  <si>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</si>
  <si>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</si>
  <si>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</si>
  <si>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</si>
  <si>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</si>
  <si>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</si>
  <si>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</si>
  <si>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</si>
  <si>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</si>
  <si>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</si>
  <si>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</si>
  <si>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</si>
  <si>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</si>
  <si>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</si>
  <si>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</si>
  <si>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</si>
  <si>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</si>
  <si>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</si>
  <si>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</si>
  <si>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</si>
  <si>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</si>
  <si>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</si>
  <si>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</si>
  <si>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</si>
  <si>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</si>
  <si>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</si>
  <si>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</si>
  <si>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</si>
  <si>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</si>
  <si>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</si>
  <si>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</si>
  <si>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</si>
  <si>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</si>
  <si>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</si>
  <si>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</si>
  <si>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</si>
  <si>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</si>
  <si>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</si>
  <si>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</si>
  <si>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</si>
  <si>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</si>
  <si>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</si>
  <si>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</si>
  <si>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</si>
  <si>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</si>
  <si>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</si>
  <si>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</si>
  <si>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</si>
  <si>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</si>
  <si>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</si>
  <si>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</si>
  <si>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</si>
  <si>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</si>
  <si>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</si>
  <si>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</si>
  <si>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</si>
  <si>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</si>
  <si>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</si>
  <si>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</si>
  <si>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</si>
  <si>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</si>
  <si>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</si>
  <si>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</si>
  <si>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</si>
  <si>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</si>
  <si>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</si>
  <si>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</si>
  <si>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</si>
  <si>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</si>
  <si>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</si>
  <si>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</si>
  <si>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</si>
  <si>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</si>
  <si>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</si>
  <si>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</si>
  <si>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</si>
  <si>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</si>
  <si>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</si>
  <si>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</si>
  <si>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</si>
  <si>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</si>
  <si>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</si>
  <si>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</si>
  <si>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</si>
  <si>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</si>
  <si>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</si>
  <si>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</si>
  <si>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</si>
  <si>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</si>
  <si>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</si>
  <si>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</si>
  <si>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</si>
  <si>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</si>
  <si>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</si>
  <si>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</si>
  <si>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</si>
  <si>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</si>
  <si>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</si>
  <si>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</si>
  <si>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</si>
  <si>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</si>
  <si>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</si>
  <si>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</si>
  <si>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</si>
  <si>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</si>
  <si>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</si>
  <si>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</si>
  <si>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</si>
  <si>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</si>
  <si>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</si>
  <si>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</si>
  <si>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</si>
  <si>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</si>
  <si>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</si>
  <si>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</si>
  <si>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</si>
  <si>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</si>
  <si>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</si>
  <si>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</si>
  <si>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</si>
  <si>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</si>
  <si>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</si>
  <si>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</si>
  <si>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</si>
  <si>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</si>
  <si>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</si>
  <si>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</si>
  <si>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</si>
  <si>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</si>
  <si>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</si>
  <si>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</si>
  <si>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</si>
  <si>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</si>
  <si>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</si>
  <si>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</si>
  <si>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</si>
  <si>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</si>
  <si>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</si>
  <si>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</si>
  <si>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</si>
  <si>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</si>
  <si>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</si>
  <si>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</si>
  <si>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</si>
  <si>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</si>
  <si>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</si>
  <si>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</si>
  <si>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</si>
  <si>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</si>
  <si>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</si>
  <si>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</si>
  <si>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</si>
  <si>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</si>
  <si>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</si>
  <si>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</si>
  <si>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</si>
  <si>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</si>
  <si>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</si>
  <si>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</si>
  <si>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</si>
  <si>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</si>
  <si>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</si>
  <si>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</si>
  <si>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</si>
  <si>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</si>
  <si>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</si>
  <si>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</si>
  <si>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</si>
  <si>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</si>
  <si>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</si>
  <si>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</si>
  <si>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</si>
  <si>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</si>
  <si>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</si>
  <si>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</si>
  <si>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</si>
  <si>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</si>
  <si>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</si>
  <si>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</si>
  <si>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</si>
  <si>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</si>
  <si>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</si>
  <si>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</si>
  <si>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</si>
  <si>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</si>
  <si>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</si>
  <si>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</si>
  <si>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</si>
  <si>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</si>
  <si>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</si>
  <si>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</si>
  <si>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</si>
  <si>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</si>
  <si>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</si>
  <si>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</si>
  <si>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</si>
  <si>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</si>
  <si>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</si>
  <si>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</si>
  <si>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</si>
  <si>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</si>
  <si>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</si>
  <si>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</si>
  <si>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</si>
  <si>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</si>
  <si>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</si>
  <si>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</si>
  <si>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</si>
  <si>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</si>
  <si>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</si>
  <si>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</si>
  <si>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</si>
  <si>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</si>
  <si>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</si>
  <si>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</si>
  <si>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</si>
  <si>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</si>
  <si>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</si>
  <si>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</si>
  <si>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</si>
  <si>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</si>
  <si>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</si>
  <si>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</si>
  <si>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</si>
  <si>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</si>
  <si>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</si>
  <si>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</si>
  <si>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</si>
  <si>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</si>
  <si>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</si>
  <si>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</si>
  <si>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</si>
  <si>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</si>
  <si>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</si>
  <si>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</si>
  <si>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</si>
  <si>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</si>
  <si>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</si>
  <si>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</si>
  <si>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</si>
  <si>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</si>
  <si>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</si>
  <si>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</si>
  <si>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</si>
  <si>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</si>
  <si>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</si>
  <si>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</si>
  <si>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</si>
  <si>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</si>
  <si>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</si>
  <si>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</si>
  <si>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</si>
  <si>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</si>
  <si>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</si>
  <si>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</si>
  <si>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</si>
  <si>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</si>
  <si>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</si>
  <si>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</si>
  <si>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</si>
  <si>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</si>
  <si>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</si>
  <si>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</si>
  <si>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</si>
  <si>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</si>
  <si>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</si>
  <si>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</si>
  <si>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</si>
  <si>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</si>
  <si>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</si>
  <si>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</si>
  <si>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</si>
  <si>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</si>
  <si>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</si>
  <si>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</si>
  <si>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</si>
  <si>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</si>
  <si>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</si>
  <si>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</si>
  <si>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</si>
  <si>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</si>
  <si>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</si>
  <si>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</si>
  <si>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</si>
  <si>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</si>
  <si>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</si>
  <si>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</si>
  <si>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</si>
  <si>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</si>
  <si>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</si>
  <si>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</si>
  <si>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</si>
  <si>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</si>
  <si>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</si>
  <si>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</si>
  <si>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</si>
  <si>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</si>
  <si>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</si>
  <si>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</si>
  <si>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</si>
  <si>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</si>
  <si>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</si>
  <si>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</si>
  <si>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</si>
  <si>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</si>
  <si>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</si>
  <si>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</si>
  <si>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</si>
  <si>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</si>
  <si>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</si>
  <si>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</si>
  <si>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</si>
  <si>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</si>
  <si>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</si>
  <si>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</si>
  <si>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</si>
  <si>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</si>
  <si>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</si>
  <si>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</si>
  <si>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</si>
  <si>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</si>
  <si>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</si>
  <si>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</si>
  <si>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</si>
  <si>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</si>
  <si>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</si>
  <si>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</si>
  <si>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</si>
  <si>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</si>
  <si>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</si>
  <si>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</si>
  <si>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</si>
  <si>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</si>
  <si>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</si>
  <si>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</si>
  <si>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</si>
  <si>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</si>
  <si>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</si>
  <si>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</si>
  <si>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</si>
  <si>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</si>
  <si>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</si>
  <si>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</si>
  <si>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</si>
  <si>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</si>
  <si>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</si>
  <si>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</si>
  <si>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</si>
  <si>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</si>
  <si>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</si>
  <si>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</si>
  <si>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</si>
  <si>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</si>
  <si>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</si>
  <si>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</si>
  <si>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</si>
  <si>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</si>
  <si>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</si>
  <si>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</si>
  <si>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</si>
  <si>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</si>
  <si>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</si>
  <si>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</si>
  <si>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</si>
  <si>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</si>
  <si>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</si>
  <si>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</si>
  <si>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</si>
  <si>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</si>
  <si>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</si>
  <si>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</si>
  <si>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</si>
  <si>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</si>
  <si>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</si>
  <si>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</si>
  <si>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</si>
  <si>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</si>
  <si>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</si>
  <si>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</si>
  <si>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</si>
  <si>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</si>
  <si>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</si>
  <si>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</si>
  <si>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</si>
  <si>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</si>
  <si>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</si>
  <si>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</si>
  <si>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</si>
  <si>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</si>
  <si>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</si>
  <si>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</si>
  <si>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</si>
  <si>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</si>
  <si>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</si>
  <si>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</si>
  <si>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</si>
  <si>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</si>
  <si>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</si>
  <si>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</si>
  <si>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</si>
  <si>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</si>
  <si>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</si>
  <si>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</si>
  <si>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</si>
  <si>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</si>
  <si>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</si>
  <si>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</si>
  <si>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</si>
  <si>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</si>
  <si>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</si>
  <si>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</si>
  <si>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</si>
  <si>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</si>
  <si>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</si>
  <si>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</si>
  <si>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</si>
  <si>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</si>
  <si>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</si>
  <si>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</si>
  <si>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</si>
  <si>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</si>
  <si>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</si>
  <si>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</si>
  <si>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</si>
  <si>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</si>
  <si>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</si>
  <si>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</si>
  <si>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</si>
  <si>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</si>
  <si>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</si>
  <si>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</si>
  <si>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</si>
  <si>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</si>
  <si>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</si>
  <si>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</si>
  <si>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</si>
  <si>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</si>
  <si>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</si>
  <si>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</si>
  <si>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</si>
  <si>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</si>
  <si>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</si>
  <si>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</si>
  <si>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</si>
  <si>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</si>
  <si>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</si>
  <si>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</si>
  <si>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</si>
  <si>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</si>
  <si>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</si>
  <si>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</si>
  <si>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</si>
  <si>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</si>
  <si>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</si>
  <si>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</si>
  <si>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</si>
  <si>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</si>
  <si>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</si>
  <si>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</si>
  <si>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</si>
  <si>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</si>
  <si>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</si>
  <si>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</si>
  <si>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</si>
  <si>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</si>
  <si>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</si>
  <si>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</si>
  <si>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</si>
  <si>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</si>
  <si>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</si>
  <si>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</si>
  <si>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</si>
  <si>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</si>
  <si>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</si>
  <si>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</si>
  <si>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</si>
  <si>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</si>
  <si>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</si>
  <si>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</si>
  <si>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</si>
  <si>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</si>
  <si>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</si>
  <si>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</si>
  <si>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</si>
  <si>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</si>
  <si>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</si>
  <si>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</si>
  <si>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</si>
  <si>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</si>
  <si>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</si>
  <si>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</si>
  <si>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</si>
  <si>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</si>
  <si>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</si>
  <si>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</si>
  <si>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</si>
  <si>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</si>
  <si>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</si>
  <si>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</si>
  <si>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</si>
  <si>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</si>
  <si>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</si>
  <si>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</si>
  <si>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</si>
  <si>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</si>
  <si>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</si>
  <si>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</si>
  <si>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</si>
  <si>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</si>
  <si>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</si>
  <si>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</si>
  <si>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</si>
  <si>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</si>
  <si>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</si>
  <si>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</si>
  <si>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</si>
  <si>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</si>
  <si>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</si>
  <si>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</si>
  <si>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</si>
  <si>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</si>
  <si>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</si>
  <si>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</si>
  <si>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</si>
  <si>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</si>
  <si>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</si>
  <si>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</si>
  <si>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</si>
  <si>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</si>
  <si>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</si>
  <si>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</si>
  <si>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</si>
  <si>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</si>
  <si>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</si>
  <si>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</si>
  <si>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</si>
  <si>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</si>
  <si>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</si>
  <si>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</si>
  <si>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</si>
  <si>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</si>
  <si>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</si>
  <si>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</si>
  <si>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</si>
  <si>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</si>
  <si>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</si>
  <si>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</si>
  <si>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</si>
  <si>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</si>
  <si>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</si>
  <si>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</si>
  <si>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</si>
  <si>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</si>
  <si>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</si>
  <si>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</si>
  <si>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</si>
  <si>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</si>
  <si>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</si>
  <si>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</si>
  <si>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</si>
  <si>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</si>
  <si>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</si>
  <si>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</si>
  <si>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</si>
  <si>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</si>
  <si>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</si>
  <si>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</si>
  <si>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</si>
  <si>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</si>
  <si>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</si>
  <si>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</si>
  <si>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</si>
  <si>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</si>
  <si>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</si>
  <si>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</si>
  <si>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</si>
  <si>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</si>
  <si>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</si>
  <si>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</si>
  <si>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</si>
  <si>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</si>
  <si>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</si>
  <si>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</si>
  <si>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</si>
  <si>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</si>
  <si>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</si>
  <si>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</si>
  <si>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</si>
  <si>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</si>
  <si>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</si>
  <si>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</si>
  <si>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</si>
  <si>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</si>
  <si>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</si>
  <si>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</si>
  <si>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</si>
  <si>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</si>
  <si>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</si>
  <si>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</si>
  <si>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</si>
  <si>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</si>
  <si>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</si>
  <si>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</si>
  <si>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</si>
  <si>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</si>
  <si>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</si>
  <si>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</si>
  <si>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</si>
  <si>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</si>
  <si>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</si>
  <si>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</si>
  <si>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</si>
  <si>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</si>
  <si>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</si>
  <si>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</si>
  <si>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</si>
  <si>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</si>
  <si>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</si>
  <si>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</si>
  <si>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</si>
  <si>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</si>
  <si>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</si>
  <si>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</si>
  <si>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</si>
  <si>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</si>
  <si>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</si>
  <si>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</si>
  <si>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</si>
  <si>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</si>
  <si>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</si>
  <si>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</si>
  <si>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</si>
  <si>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</si>
  <si>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</si>
  <si>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</si>
  <si>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</si>
  <si>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</si>
  <si>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</si>
  <si>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</si>
  <si>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</si>
  <si>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</si>
  <si>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</si>
  <si>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</si>
  <si>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</si>
  <si>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</si>
  <si>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</si>
  <si>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</si>
  <si>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</si>
  <si>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</si>
  <si>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</si>
  <si>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</si>
  <si>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</si>
  <si>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</si>
  <si>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</si>
  <si>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</si>
  <si>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</si>
  <si>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</si>
  <si>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</si>
  <si>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</si>
  <si>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</si>
  <si>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</si>
  <si>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</si>
  <si>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</si>
  <si>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</si>
  <si>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</si>
  <si>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</si>
  <si>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</si>
  <si>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</si>
  <si>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</si>
  <si>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</si>
  <si>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</si>
  <si>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</si>
  <si>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</si>
  <si>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</si>
  <si>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</si>
  <si>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</si>
  <si>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</si>
  <si>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</si>
  <si>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</si>
  <si>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</si>
  <si>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</si>
  <si>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</si>
  <si>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</si>
  <si>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</si>
  <si>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</si>
  <si>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</si>
  <si>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</si>
  <si>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</si>
  <si>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</si>
  <si>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</si>
  <si>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</si>
  <si>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</si>
  <si>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</si>
  <si>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</si>
  <si>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</si>
  <si>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</si>
  <si>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</si>
  <si>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</si>
  <si>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</si>
  <si>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</si>
  <si>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</si>
  <si>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</si>
  <si>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</si>
  <si>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</si>
  <si>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</si>
  <si>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</si>
  <si>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</si>
  <si>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</si>
  <si>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</si>
  <si>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</si>
  <si>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</si>
  <si>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</si>
  <si>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</si>
  <si>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</si>
  <si>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</si>
  <si>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</si>
  <si>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</si>
  <si>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</si>
  <si>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</si>
  <si>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</si>
  <si>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</si>
  <si>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</si>
  <si>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</si>
  <si>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</si>
  <si>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</si>
  <si>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</si>
  <si>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</si>
  <si>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</si>
  <si>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</si>
  <si>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</si>
  <si>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</si>
  <si>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</si>
  <si>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</si>
  <si>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</si>
  <si>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</si>
  <si>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</si>
  <si>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</si>
  <si>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</si>
  <si>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</si>
  <si>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</si>
  <si>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</si>
  <si>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</si>
  <si>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</si>
  <si>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</si>
  <si>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</si>
  <si>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</si>
  <si>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</si>
  <si>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</si>
  <si>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</si>
  <si>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</si>
  <si>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</si>
  <si>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</si>
  <si>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</si>
  <si>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</si>
  <si>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</si>
  <si>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</si>
  <si>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</si>
  <si>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</si>
  <si>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</si>
  <si>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</si>
  <si>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</si>
  <si>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</si>
  <si>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</si>
  <si>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</si>
  <si>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</si>
  <si>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</si>
  <si>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</si>
  <si>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</si>
  <si>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</si>
  <si>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</si>
  <si>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</si>
  <si>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</si>
  <si>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</si>
  <si>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</si>
  <si>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</si>
  <si>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</si>
  <si>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</si>
  <si>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</si>
  <si>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</si>
  <si>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</si>
  <si>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</si>
  <si>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</si>
  <si>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</si>
  <si>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</si>
  <si>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</si>
  <si>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</si>
  <si>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</si>
  <si>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</si>
  <si>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</si>
  <si>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</si>
  <si>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</si>
  <si>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</si>
  <si>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</si>
  <si>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</si>
  <si>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</si>
  <si>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</si>
  <si>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</si>
  <si>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</si>
  <si>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</si>
  <si>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</si>
  <si>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</si>
  <si>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</si>
  <si>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</si>
  <si>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</si>
  <si>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</si>
  <si>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</si>
  <si>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</si>
  <si>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</si>
  <si>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</si>
  <si>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</si>
  <si>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</si>
  <si>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</si>
  <si>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</si>
  <si>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</si>
  <si>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</si>
  <si>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</si>
  <si>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</si>
  <si>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</si>
  <si>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</si>
  <si>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</si>
  <si>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</si>
  <si>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</si>
  <si>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</si>
  <si>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</si>
  <si>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</si>
  <si>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</si>
  <si>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</si>
  <si>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</si>
  <si>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</si>
  <si>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</si>
  <si>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</si>
  <si>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</si>
  <si>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</si>
  <si>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</si>
  <si>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</si>
  <si>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</si>
  <si>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</si>
  <si>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</si>
  <si>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</si>
  <si>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</si>
  <si>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</si>
  <si>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</si>
  <si>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</si>
  <si>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</si>
  <si>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</si>
  <si>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</si>
  <si>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</si>
  <si>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</si>
  <si>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</si>
  <si>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</si>
  <si>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</si>
  <si>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</si>
  <si>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</si>
  <si>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</si>
  <si>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</si>
  <si>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</si>
  <si>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</si>
  <si>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</si>
  <si>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</si>
  <si>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</si>
  <si>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</si>
  <si>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</si>
  <si>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</si>
  <si>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</si>
  <si>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</si>
  <si>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</si>
  <si>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</si>
  <si>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</si>
  <si>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</si>
  <si>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</si>
  <si>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</si>
  <si>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</si>
  <si>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</si>
  <si>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</si>
  <si>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</si>
  <si>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</si>
  <si>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</si>
  <si>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</si>
  <si>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</si>
  <si>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</si>
  <si>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</si>
  <si>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</si>
  <si>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</si>
  <si>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</si>
  <si>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</si>
  <si>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</si>
  <si>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</si>
  <si>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</si>
  <si>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</si>
  <si>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</si>
  <si>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</si>
  <si>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</si>
  <si>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</si>
  <si>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</si>
  <si>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</si>
  <si>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</si>
  <si>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</si>
  <si>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</si>
  <si>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</si>
  <si>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</si>
  <si>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</si>
  <si>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</si>
  <si>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</si>
  <si>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</si>
  <si>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</si>
  <si>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</si>
  <si>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</si>
  <si>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</si>
  <si>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</si>
  <si>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</si>
  <si>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</si>
  <si>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</si>
  <si>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</si>
  <si>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</si>
  <si>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</si>
  <si>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</si>
  <si>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</si>
  <si>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</si>
  <si>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</si>
  <si>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</si>
  <si>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</si>
  <si>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</si>
  <si>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</si>
  <si>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</si>
  <si>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</si>
  <si>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</si>
  <si>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</si>
  <si>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</si>
  <si>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</si>
  <si>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</si>
  <si>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</si>
  <si>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</si>
  <si>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</si>
  <si>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</si>
  <si>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</si>
  <si>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</si>
  <si>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</si>
  <si>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</si>
  <si>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</si>
  <si>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</si>
  <si>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</si>
  <si>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</si>
  <si>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</si>
  <si>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</si>
  <si>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</si>
  <si>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</si>
  <si>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</si>
  <si>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</si>
  <si>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</si>
  <si>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</si>
  <si>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</si>
  <si>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</si>
  <si>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</si>
  <si>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</si>
  <si>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</si>
  <si>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</si>
  <si>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</si>
  <si>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</si>
  <si>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</si>
  <si>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</si>
  <si>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</si>
  <si>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</si>
  <si>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</si>
  <si>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</si>
  <si>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</si>
  <si>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</si>
  <si>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</si>
  <si>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</si>
  <si>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</si>
  <si>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</si>
  <si>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</si>
  <si>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</si>
  <si>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</si>
  <si>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</si>
  <si>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</si>
  <si>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</si>
  <si>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</si>
  <si>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</si>
  <si>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</si>
  <si>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</si>
  <si>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</si>
  <si>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</si>
  <si>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</si>
  <si>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</si>
  <si>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</si>
  <si>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</si>
  <si>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</si>
  <si>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</si>
  <si>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</si>
  <si>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</si>
  <si>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</si>
  <si>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</si>
  <si>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</si>
  <si>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</si>
  <si>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</si>
  <si>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</si>
  <si>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</si>
  <si>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</si>
  <si>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</si>
  <si>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</si>
  <si>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</si>
  <si>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</si>
  <si>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</si>
  <si>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</si>
  <si>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</si>
  <si>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</si>
  <si>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</si>
  <si>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</si>
  <si>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</si>
  <si>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</si>
  <si>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</si>
  <si>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</si>
  <si>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</si>
  <si>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</si>
  <si>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</si>
  <si>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</si>
  <si>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</si>
  <si>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</si>
  <si>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</si>
  <si>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</si>
  <si>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</si>
  <si>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</si>
  <si>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</si>
  <si>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</si>
  <si>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</si>
  <si>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</si>
  <si>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</si>
  <si>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</si>
  <si>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</si>
  <si>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</si>
  <si>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</si>
  <si>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</si>
  <si>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</si>
  <si>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</si>
  <si>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</si>
  <si>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</si>
  <si>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</si>
  <si>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</si>
  <si>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</si>
  <si>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</si>
  <si>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</si>
  <si>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</si>
  <si>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</si>
  <si>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</si>
  <si>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</si>
  <si>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</si>
  <si>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</si>
  <si>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</si>
  <si>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</si>
  <si>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</si>
  <si>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</si>
  <si>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</si>
  <si>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</si>
  <si>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</si>
  <si>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</si>
  <si>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</si>
  <si>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</si>
  <si>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</si>
  <si>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</si>
  <si>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</si>
  <si>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</si>
  <si>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</si>
  <si>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</si>
  <si>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</si>
  <si>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</si>
  <si>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</si>
  <si>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</si>
  <si>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</si>
  <si>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</si>
  <si>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</si>
  <si>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</si>
  <si>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</si>
  <si>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</si>
  <si>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</si>
  <si>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</si>
  <si>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</si>
  <si>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</si>
  <si>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</si>
  <si>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</si>
  <si>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</si>
  <si>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</si>
  <si>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</si>
  <si>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</si>
  <si>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</si>
  <si>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</si>
  <si>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</si>
  <si>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</si>
  <si>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</si>
  <si>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</si>
  <si>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</si>
  <si>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</si>
  <si>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</si>
  <si>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</si>
  <si>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</si>
  <si>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</si>
  <si>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</si>
  <si>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</si>
  <si>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</si>
  <si>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</si>
  <si>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</si>
  <si>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</si>
  <si>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</si>
  <si>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</si>
  <si>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</si>
  <si>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</si>
  <si>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</si>
  <si>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</si>
  <si>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</si>
  <si>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</si>
  <si>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</si>
  <si>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</si>
  <si>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</si>
  <si>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</si>
  <si>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</si>
  <si>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</si>
  <si>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</si>
  <si>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</si>
  <si>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</si>
  <si>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</si>
  <si>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</si>
  <si>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</si>
  <si>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</si>
  <si>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</si>
  <si>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</si>
  <si>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</si>
  <si>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</si>
  <si>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</si>
  <si>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</si>
  <si>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</si>
  <si>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</si>
  <si>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</si>
  <si>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</si>
  <si>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</si>
  <si>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</si>
  <si>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</si>
  <si>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</si>
  <si>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</si>
  <si>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</si>
  <si>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</si>
  <si>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</si>
  <si>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</si>
  <si>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</si>
  <si>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</si>
  <si>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</si>
  <si>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</si>
  <si>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</si>
  <si>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</si>
  <si>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</si>
  <si>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</si>
  <si>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</si>
  <si>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</si>
  <si>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</si>
  <si>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</si>
  <si>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</si>
  <si>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</si>
  <si>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</si>
  <si>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</si>
  <si>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</si>
  <si>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</si>
  <si>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</si>
  <si>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</si>
  <si>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</si>
  <si>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</si>
  <si>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</si>
  <si>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</si>
  <si>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</si>
  <si>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</si>
  <si>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</si>
  <si>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</si>
  <si>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</si>
  <si>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</si>
  <si>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</si>
  <si>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</si>
  <si>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</si>
  <si>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</si>
  <si>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</si>
  <si>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</si>
  <si>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</si>
  <si>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</si>
  <si>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</si>
  <si>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</si>
  <si>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</si>
  <si>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</si>
  <si>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</si>
  <si>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</si>
  <si>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</si>
  <si>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</si>
  <si>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</si>
  <si>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</si>
  <si>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</si>
  <si>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</si>
  <si>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</si>
  <si>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</si>
  <si>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</si>
  <si>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</si>
  <si>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</si>
  <si>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</si>
  <si>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</si>
  <si>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</si>
  <si>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</si>
  <si>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</si>
  <si>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</si>
  <si>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</si>
  <si>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</si>
  <si>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</si>
  <si>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</si>
  <si>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</si>
  <si>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</si>
  <si>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</si>
  <si>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</si>
  <si>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</si>
  <si>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</si>
  <si>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</si>
  <si>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</si>
  <si>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</si>
  <si>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</si>
  <si>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</si>
  <si>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</si>
  <si>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</si>
  <si>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</si>
  <si>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</si>
  <si>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</si>
  <si>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</si>
  <si>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</si>
  <si>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</si>
  <si>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</si>
  <si>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</si>
  <si>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</si>
  <si>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</si>
  <si>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</si>
  <si>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</si>
  <si>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</si>
  <si>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</si>
  <si>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</si>
  <si>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</si>
  <si>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</si>
  <si>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</si>
  <si>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</si>
  <si>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</si>
  <si>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</si>
  <si>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</si>
  <si>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</si>
  <si>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</si>
  <si>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</si>
  <si>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</si>
  <si>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</si>
  <si>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</si>
  <si>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</si>
  <si>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</si>
  <si>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</si>
  <si>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</si>
  <si>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</si>
  <si>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</si>
  <si>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</si>
  <si>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</si>
  <si>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</si>
  <si>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</si>
  <si>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</si>
  <si>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</si>
  <si>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</si>
  <si>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</si>
  <si>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</si>
  <si>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</si>
  <si>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</si>
  <si>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</si>
  <si>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</si>
  <si>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</si>
  <si>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</si>
  <si>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</si>
  <si>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</si>
  <si>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</si>
  <si>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</si>
  <si>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</si>
  <si>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</si>
  <si>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</si>
  <si>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</si>
  <si>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</si>
  <si>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</si>
  <si>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</si>
  <si>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</si>
  <si>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</si>
  <si>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</si>
  <si>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</si>
  <si>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</si>
  <si>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</si>
  <si>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</si>
  <si>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</si>
  <si>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</si>
  <si>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</si>
  <si>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</si>
  <si>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</si>
  <si>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</si>
  <si>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</si>
  <si>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</si>
  <si>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</si>
  <si>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</si>
  <si>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</si>
  <si>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</si>
  <si>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</si>
  <si>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</si>
  <si>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</si>
  <si>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</si>
  <si>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</si>
  <si>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</si>
  <si>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</si>
  <si>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</si>
  <si>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</si>
  <si>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</si>
  <si>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</si>
  <si>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</si>
  <si>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</si>
  <si>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</si>
  <si>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</si>
  <si>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</si>
  <si>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</si>
  <si>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</si>
  <si>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</si>
  <si>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</si>
  <si>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</si>
  <si>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</si>
  <si>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</si>
  <si>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</si>
  <si>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</si>
  <si>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</si>
  <si>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</si>
  <si>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</si>
  <si>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</si>
  <si>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</si>
  <si>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</si>
  <si>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</si>
  <si>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</si>
  <si>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</si>
  <si>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</si>
  <si>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</si>
  <si>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</si>
  <si>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</si>
  <si>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</si>
  <si>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</si>
  <si>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</si>
  <si>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</si>
  <si>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</si>
  <si>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</si>
  <si>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</si>
  <si>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</si>
  <si>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</si>
  <si>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</si>
  <si>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</si>
  <si>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</si>
  <si>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</si>
  <si>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</si>
  <si>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</si>
  <si>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</si>
  <si>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</si>
  <si>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</si>
  <si>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</si>
  <si>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</si>
  <si>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</si>
  <si>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</si>
  <si>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</si>
  <si>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</si>
  <si>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</si>
  <si>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</si>
  <si>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</si>
  <si>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</si>
  <si>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</si>
  <si>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</si>
  <si>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</si>
  <si>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</si>
  <si>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</si>
  <si>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</si>
  <si>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</si>
  <si>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</si>
  <si>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</si>
  <si>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</si>
  <si>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</si>
  <si>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</si>
  <si>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</si>
  <si>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</si>
  <si>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</si>
  <si>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</si>
  <si>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</si>
  <si>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</si>
  <si>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</si>
  <si>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</si>
  <si>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</si>
  <si>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</si>
  <si>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</si>
  <si>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</si>
  <si>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</si>
  <si>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</si>
  <si>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</si>
  <si>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</si>
  <si>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</si>
  <si>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</si>
  <si>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</si>
  <si>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</si>
  <si>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</si>
  <si>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</si>
  <si>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</si>
  <si>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</si>
  <si>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</si>
  <si>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</si>
  <si>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</si>
  <si>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</si>
  <si>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</si>
  <si>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</si>
  <si>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</si>
  <si>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</si>
  <si>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</si>
  <si>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</si>
  <si>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</si>
  <si>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</si>
  <si>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</si>
  <si>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</si>
  <si>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</si>
  <si>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</si>
  <si>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</si>
  <si>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</si>
  <si>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</si>
  <si>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</si>
  <si>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</si>
  <si>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</si>
  <si>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</si>
  <si>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</si>
  <si>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</si>
  <si>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</si>
  <si>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</si>
  <si>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</si>
  <si>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</si>
  <si>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</si>
  <si>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</si>
  <si>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</si>
  <si>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</si>
  <si>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</si>
  <si>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</si>
  <si>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</si>
  <si>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</si>
  <si>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</si>
  <si>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</si>
  <si>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</si>
  <si>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</si>
  <si>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</si>
  <si>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</si>
  <si>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</si>
  <si>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</si>
  <si>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</si>
  <si>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</si>
  <si>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</si>
  <si>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</si>
  <si>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</si>
  <si>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</si>
  <si>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</si>
  <si>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</si>
  <si>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</si>
  <si>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</si>
  <si>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</si>
  <si>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</si>
  <si>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</si>
  <si>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</si>
  <si>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</si>
  <si>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</si>
  <si>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</si>
  <si>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</si>
  <si>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</si>
  <si>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</si>
  <si>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</si>
  <si>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</si>
  <si>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</si>
  <si>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</si>
  <si>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</si>
  <si>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</si>
  <si>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</si>
  <si>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</si>
  <si>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</si>
  <si>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</si>
  <si>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</si>
  <si>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</si>
  <si>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</si>
  <si>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</si>
  <si>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</si>
  <si>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</si>
  <si>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</si>
  <si>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</si>
  <si>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</si>
  <si>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</si>
  <si>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</si>
  <si>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</si>
  <si>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</si>
  <si>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</si>
  <si>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</si>
  <si>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</si>
  <si>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</si>
  <si>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</si>
  <si>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</si>
  <si>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</si>
  <si>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</si>
  <si>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</si>
  <si>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</si>
  <si>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</si>
  <si>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</si>
  <si>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</si>
  <si>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</si>
  <si>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</si>
  <si>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</si>
  <si>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</si>
  <si>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</si>
  <si>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</si>
  <si>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</si>
  <si>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</si>
  <si>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</si>
  <si>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</si>
  <si>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</si>
  <si>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</si>
  <si>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</si>
  <si>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</si>
  <si>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</si>
  <si>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</si>
  <si>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</si>
  <si>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</si>
  <si>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</si>
  <si>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</si>
  <si>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</si>
  <si>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</si>
  <si>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</si>
  <si>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</si>
  <si>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</si>
  <si>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</si>
  <si>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</si>
  <si>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</si>
  <si>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</si>
  <si>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</si>
  <si>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</si>
  <si>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</si>
  <si>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</si>
  <si>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</si>
  <si>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</si>
  <si>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</si>
  <si>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</si>
  <si>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</si>
  <si>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</si>
  <si>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</si>
  <si>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</si>
  <si>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</si>
  <si>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</si>
  <si>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</si>
  <si>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</si>
  <si>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</si>
  <si>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</si>
  <si>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</si>
  <si>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</si>
  <si>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</si>
  <si>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</si>
  <si>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</si>
  <si>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</si>
  <si>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</si>
  <si>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</si>
  <si>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</si>
  <si>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</si>
  <si>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</si>
  <si>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</si>
  <si>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</si>
  <si>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</si>
  <si>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</si>
  <si>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</si>
  <si>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</si>
  <si>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</si>
  <si>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</si>
  <si>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</si>
  <si>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</si>
  <si>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</si>
  <si>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</si>
  <si>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</si>
  <si>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</si>
  <si>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</si>
  <si>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</si>
  <si>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</si>
  <si>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</si>
  <si>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</si>
  <si>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</si>
  <si>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</si>
  <si>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</si>
  <si>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</si>
  <si>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</si>
  <si>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</si>
  <si>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</si>
  <si>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</si>
  <si>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</si>
  <si>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</si>
  <si>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</si>
  <si>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</si>
  <si>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</si>
  <si>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</si>
  <si>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</si>
  <si>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</si>
  <si>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</si>
  <si>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</si>
  <si>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</si>
  <si>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</si>
  <si>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</si>
  <si>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</si>
  <si>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</si>
  <si>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</si>
  <si>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</si>
  <si>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</si>
  <si>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</si>
  <si>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</si>
  <si>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</si>
  <si>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</si>
  <si>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</si>
  <si>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</si>
  <si>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</si>
  <si>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</si>
  <si>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</si>
  <si>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</si>
  <si>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</si>
  <si>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</si>
  <si>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</si>
  <si>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</si>
  <si>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</si>
  <si>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</si>
  <si>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</si>
  <si>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</si>
  <si>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</si>
  <si>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</si>
  <si>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</si>
  <si>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</si>
  <si>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</si>
  <si>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</si>
  <si>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</si>
  <si>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</si>
  <si>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</si>
  <si>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</si>
  <si>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</si>
  <si>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</si>
  <si>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</si>
  <si>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</si>
  <si>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</si>
  <si>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</si>
  <si>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</si>
  <si>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</si>
  <si>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ETA 40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</si>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</sst>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9"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311.18106307870039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45974.129489004627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45974.129489004627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45974.129489004627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45974.129489004627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45974.129489004627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45974.129489004627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45974.129489004627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45974.129489004627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45974.129489004627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45974.129489004627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45974.129489004627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45974.129489004627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45974.129489004627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45974.129489004627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45974.129489004627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45974.129489004627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45974.129489004627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45974.129489004627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45974.129489004627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45974.129489004627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45974.129489004627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45974.129489004627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45974.129489004627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45974.129489004627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45974.129489004627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45974.129489004627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45974.129489004627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45974.129489004627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45974.129489004627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45974.129489004627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45974.129489004627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45974.129489004627</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45974.129489004627</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45974.129489004627</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45974.129489004627</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45974.129489004627</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45974.129489004627</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45974.129489004627</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45974.129489004627</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45974.129489004627</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45974.129489004627</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45974.129489004627</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45974.129489004627</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45974.129489004627</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45974.129489004627</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45974.129489004627</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45974.129489004627</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45974.129489004627</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45974.129489004627</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45974.129489004627</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45974.129489004627</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45974.129489004627</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45974.129489004627</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45974.129489004627</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45974.129489004627</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45974.129489004627</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45974.129489004627</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45974.129489004627</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45974.129489004627</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45974.129489004627</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45974.129489004627</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45974.129489004627</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45974.129489004627</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45974.129489004627</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45974.129489004627</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45974.129489004627</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45974.129489004627</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45974.129489004627</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45974.129489004627</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45974.129489004627</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45974.129489004627</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45974.129489004627</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45974.129489004627</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45974.129489004627</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45974.129489004627</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45974.129489004627</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45974.129489004627</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45974.129489004627</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45974.129489004627</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45974.129489004627</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45974.129489004627</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45974.129489004627</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45974.129489004627</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45974.129489004627</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45974.129489004627</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45974.129489004627</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45974.129489004627</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45974.129489004627</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45974.129489004627</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45974.129489004627</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45974.129489004627</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45974.129489004627</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45974.129489004627</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45974.129489004627</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45974.129489004627</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45974.129489004627</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45974.129489004627</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45974.129489004627</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45974.129489004627</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45974.129489004627</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45974.129489004627</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45974.129489004627</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45974.129489004627</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45974.129489004627</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45974.129489004627</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45974.129489004627</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45974.129489004627</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45974.129489004627</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45974.129489004627</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45974.129489004627</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45974.129489004627</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45974.129489004627</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45974.129489004627</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149.12965104166506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v>45974.041273148148</v>
      </c>
      <c r="B4" s="18" t="str">
        <f>IFERROR(VLOOKUP(D4,DB!A:K,11,0),"")</f>
        <v>R2</v>
      </c>
      <c r="C4" s="18">
        <v>2</v>
      </c>
      <c r="D4" s="18" t="s">
        <v>11260</v>
      </c>
      <c r="E4" s="103" t="s">
        <v>39100</v>
      </c>
      <c r="F4" s="104">
        <v>45974.053715277776</v>
      </c>
      <c r="G4" s="105">
        <f t="shared" ref="G4" ca="1" si="1">IFERROR(NOW()-F4,"-")</f>
        <v>7.5773726850457024E-2</v>
      </c>
      <c r="H4" s="104">
        <v>45974.040925925925</v>
      </c>
      <c r="I4" s="18" t="str">
        <f>IFERROR(VLOOKUP(D4,DB!A:F,6,0),"")</f>
        <v>SCECO</v>
      </c>
      <c r="J4" s="18" t="str">
        <f>IFERROR(VLOOKUP(D4,DB!A:G,7,0),"")</f>
        <v>Vandalized</v>
      </c>
      <c r="K4" s="19" t="s">
        <v>39105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45974.129489004627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45974.129489004627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45974.129489004627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45974.129489004627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45974.129489004627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45974.129489004627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45974.129489004627</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45974.129489004627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45974.129489004627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45974.129489004627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45974.129489004627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45974.129489004627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45974.129489004627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45974.129489004627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45974.129489004627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45974.129489004627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45974.129489004627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45974.129489004627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45974.129489004627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45974.129489004627</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45974.129489004627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45974.129489004627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45974.129489004627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45974.129489004627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45974.129489004627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45974.129489004627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45974.129489004627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45974.129489004627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45974.129489004627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45974.129489004627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45974.129489004627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45974.129489004627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45974.129489004627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45974.129489004627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45974.129489004627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45974.129489004627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45974.129489004627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45974.129489004627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45974.129489004627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45974.129489004627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45974.129489004627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45974.129489004627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45974.129489004627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45974.129489004627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45974.129489004627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45974.129489004627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45974.129489004627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45974.129489004627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45974.129489004627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45974.129489004627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45974.129489004627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45974.129489004627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45974.129489004627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45974.129489004627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45974.129489004627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45974.129489004627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45974.129489004627</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45974.129489004627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45974.129489004627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45974.129489004627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45974.129489004627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45974.129489004627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45974.129489004627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45974.129489004627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45974.129489004627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45974.129489004627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45974.129489004627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45974.129489004627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45974.129489004627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45974.129489004627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45974.129489004627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45974.129489004627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45974.129489004627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45974.129489004627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45974.129489004627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45974.129489004627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45974.129489004627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45974.129489004627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45974.129489004627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45974.129489004627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45974.129489004627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45974.129489004627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45974.129489004627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45974.129489004627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45974.129489004627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45974.129489004627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45974.129489004627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45974.129489004627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45974.129489004627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45974.129489004627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45974.129489004627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45974.129489004627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45974.129489004627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45974.129489004627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45974.129489004627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45974.129489004627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45974.129489004627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45974.129489004627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45974.129489004627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45974.129489004627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45974.129489004627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45974.129489004627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45974.129489004627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45974.129489004627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45974.129489004627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45974.129489004627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45974.129489004627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45974.129489004627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45974.129489004627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45974.129489004627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45974.129489004627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45974.129489004627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45974.129489004627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45974.129489004627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45974.129489004627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45974.129489004627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45974.129489004627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45974.129489004627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45974.129489004627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45974.129489004627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45974.129489004627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45974.129489004627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45974.129489004627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45974.129489004627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45974.129489004627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45974.129489004627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45974.129489004627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45974.129489004627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45974.129489004627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45974.129489004627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45974.129489004627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45974.129489004627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45974.129489004627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45974.129489004627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45974.129489004627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45974.129489004627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45974.129489004627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45974.129489004627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45974.129489004627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45974.129489004627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45974.129489004627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45974.129489004627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45974.129489004627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45974.129489004627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45974.129489004627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45974.129489004627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45974.129489004627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45974.129489004627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45974.129489004627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45974.129489004627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45974.129489004627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45974.129489004627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45974.129489004627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45974.129489004627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45974.129489004627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45974.129489004627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45974.129489004627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45974.129489004627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45974.129489004627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45974.129489004627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45974.129489004627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45974.129489004627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45974.129489004627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45974.129489004627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45974.129489004627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45974.129489004627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45974.129489004627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45974.129489004627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45974.129489004627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45974.129489004627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45974.129489004627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45974.129489004627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45974.129489004627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45974.129489004627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45974.129489004627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45974.129489004627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45974.129489004627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45974.129489004627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45974.129489004627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45974.129489004627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45974.129489004627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45974.129489004627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45974.129489004627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45974.129489004627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45974.129489004627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45974.129489004627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45974.129489004627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45974.129489004627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45974.129489004627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45974.129489004627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45974.129489004627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45974.129489004627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45974.129489004627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45974.129489004627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45974.129489004627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45974.129489004627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45974.129489004627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45974.129489004627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45974.129489004627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45974.129489004627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45974.129489004627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45974.129489004627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45974.129489004627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45974.129489004627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45974.129489004627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45974.129489004627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45974.129489004627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45974.129489004627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45974.129489004627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45974.129489004627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45974.129489004627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45974.129489004627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45974.129489004627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45974.129489004627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45974.129489004627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45974.129489004627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45974.129489004627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45974.129489004627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45974.129489004627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45974.129489004627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45974.129489004627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45974.129489004627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45974.129489004627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45974.129489004627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45974.129489004627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45974.129489004627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45974.129489004627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45974.129489004627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45974.129489004627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45974.129489004627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45974.129489004627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45974.129489004627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45974.129489004627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45974.129489004627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45974.129489004627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45974.129489004627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45974.129489004627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45974.129489004627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45974.129489004627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45974.129489004627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45974.129489004627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45974.129489004627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45974.129489004627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45974.129489004627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45974.129489004627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45974.129489004627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45974.129489004627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45974.129489004627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45974.129489004627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45974.129489004627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45974.129489004627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45974.129489004627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45974.129489004627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45974.129489004627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45974.129489004627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45974.129489004627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45974.129489004627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45974.129489004627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45974.129489004627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45974.129489004627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45974.129489004627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45974.129489004627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45974.129489004627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45974.129489004627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45974.129489004627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45974.129489004627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45974.129489004627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45974.129489004627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45974.129489004627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45974.129489004627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45974.129489004627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45974.129489004627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45974.129489004627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45974.129489004627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45974.129489004627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45974.129489004627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45974.129489004627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45974.129489004627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45974.129489004627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45974.129489004627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45974.129489004627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45974.129489004627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45974.129489004627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45974.129489004627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45974.129489004627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45974.129489004627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45974.129489004627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45974.129489004627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45974.129489004627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45974.129489004627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45974.129489004627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45974.129489004627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45974.129489004627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45974.129489004627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45974.129489004627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45974.129489004627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45974.129489004627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45974.129489004627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45974.129489004627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45974.129489004627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45974.129489004627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45974.129489004627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45974.129489004627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45974.129489004627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45974.129489004627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45974.129489004627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45974.129489004627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45974.129489004627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45974.129489004627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45974.129489004627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45974.129489004627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45974.129489004627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45974.129489004627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45974.129489004627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45974.129489004627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45974.129489004627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45974.129489004627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45974.129489004627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45974.129489004627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45974.129489004627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45974.129489004627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45974.129489004627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45974.129489004627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45974.129489004627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45974.129489004627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45974.129489004627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45974.129489004627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45974.129489004627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45974.129489004627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45974.129489004627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45974.129489004627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45974.129489004627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45974.129489004627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45974.129489004627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45974.129489004627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45974.129489004627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45974.129489004627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45974.129489004627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45974.129489004627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45974.129489004627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45974.129489004627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45974.129489004627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45974.129489004627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45974.129489004627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45974.129489004627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45974.129489004627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45974.129489004627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45974.129489004627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45974.129489004627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45974.129489004627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45974.129489004627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45974.129489004627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45974.129489004627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45974.129489004627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45974.129489004627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45974.129489004627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45974.129489004627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45974.129489004627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45974.129489004627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45974.129489004627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45974.129489004627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45974.129489004627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45974.129489004627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45974.129489004627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45974.129489004627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45974.129489004627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45974.129489004627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45974.129489004627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45974.129489004627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45974.129489004627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45974.129489004627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45974.129489004627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45974.129489004627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45974.129489004627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45974.129489004627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45974.129489004627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45974.129489004627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45974.129489004627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45974.129489004627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45974.129489004627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45974.129489004627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45974.129489004627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45974.129489004627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45974.129489004627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45974.129489004627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45974.129489004627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45974.129489004627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45974.129489004627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45974.129489004627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45974.129489004627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45974.129489004627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45974.129489004627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45974.129489004627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45974.129489004627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45974.129489004627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45974.129489004627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45974.129489004627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45974.129489004627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45974.129489004627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45974.129489004627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45974.129489004627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45974.129489004627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45974.129489004627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45974.129489004627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45974.129489004627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45974.129489004627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45974.129489004627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45974.129489004627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45974.129489004627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45974.129489004627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45974.129489004627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45974.129489004627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45974.129489004627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45974.129489004627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45974.129489004627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45974.129489004627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45974.129489004627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45974.129489004627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45974.129489004627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45974.129489004627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45974.129489004627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45974.129489004627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45974.129489004627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45974.129489004627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45974.129489004627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45974.129489004627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45974.129489004627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45974.129489004627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45974.129489004627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45974.129489004627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45974.129489004627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45974.129489004627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45974.129489004627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45974.129489004627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45974.129489004627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45974.129489004627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45974.129489004627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45974.129489004627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45974.129489004627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45974.129489004627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45974.129489004627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45974.129489004627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45974.129489004627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45974.129489004627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45974.129489004627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45974.129489004627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45974.129489004627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45974.129489004627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45974.129489004627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45974.129489004627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45974.129489004627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45974.129489004627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45974.129489004627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45974.129489004627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45974.129489004627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45974.129489004627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45974.129489004627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45974.129489004627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45974.129489004627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45974.129489004627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45974.129489004627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45974.129489004627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45974.129489004627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45974.129489004627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45974.129489004627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45974.129489004627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45974.129489004627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45974.129489004627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45974.129489004627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45974.129489004627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45974.129489004627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45974.129489004627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45974.129489004627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45974.129489004627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45974.129489004627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45974.129489004627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45974.129489004627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45974.129489004627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45974.129489004627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45974.129489004627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45974.129489004627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45974.129489004627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45974.129489004627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45974.129489004627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45974.129489004627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45974.129489004627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45974.129489004627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45974.129489004627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45974.129489004627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45974.129489004627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45974.129489004627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45974.129489004627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45974.129489004627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45974.129489004627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45974.129489004627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45974.129489004627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45974.129489004627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45974.129489004627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45974.129489004627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45974.129489004627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45974.129489004627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45974.129489004627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45974.129489004627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45974.129489004627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45974.129489004627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45974.129489004627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45974.129489004627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45974.129489004627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45974.129489004627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45974.129489004627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45974.129489004627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45974.129489004627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45974.129489004627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45974.129489004627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45974.129489004627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45974.129489004627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45974.129489004627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45974.129489004627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45974.129489004627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45974.129489004627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45974.129489004627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45974.129489004627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45974.129489004627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45974.129489004627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45974.129489004627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45974.129489004627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45974.129489004627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45974.129489004627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45974.129489004627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45974.129489004627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45974.129489004627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45974.129489004627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45974.129489004627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45974.129489004627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45974.129489004627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45974.129489004627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45974.129489004627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45974.129489004627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45974.129489004627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45974.129489004627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45974.129489004627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45974.129489004627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45974.129489004627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45974.129489004627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45974.129489004627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45974.129489004627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45974.129489004627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45974.129489004627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45974.129489004627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45974.129489004627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45974.129489004627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45974.129489004627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45974.129489004627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45974.129489004627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45974.129489004627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45974.129489004627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45974.129489004627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45974.129489004627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45974.129489004627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45974.129489004627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45974.129489004627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45974.129489004627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45974.129489004627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45974.129489004627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45974.129489004627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45974.129489004627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45974.129489004627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45974.129489004627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45974.129489004627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45974.129489004627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45974.129489004627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45974.129489004627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45974.129489004627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45974.129489004627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45974.129489004627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45974.129489004627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45974.129489004627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45974.129489004627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45974.129489004627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45974.129489004627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45974.129489004627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45974.129489004627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45974.129489004627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45974.129489004627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45974.129489004627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45974.129489004627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45974.129489004627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45974.129489004627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45974.129489004627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45974.129489004627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45974.129489004627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45974.129489004627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45974.129489004627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45974.129489004627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45974.129489004627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45974.129489004627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45974.129489004627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45974.129489004627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45974.129489004627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45974.129489004627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45974.129489004627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45974.129489004627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45974.129489004627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45974.129489004627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45974.129489004627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45974.129489004627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45974.129489004627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45974.129489004627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45974.129489004627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45974.129489004627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45974.129489004627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45974.129489004627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45974.129489004627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45974.129489004627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45974.129489004627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45974.129489004627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45974.129489004627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45974.129489004627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45974.129489004627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45974.129489004627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45974.129489004627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45974.129489004627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45974.129489004627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45974.129489004627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45974.129489004627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45974.129489004627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45974.129489004627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45974.129489004627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45974.129489004627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45974.129489004627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45974.129489004627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45974.129489004627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45974.129489004627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45974.129489004627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45974.129489004627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45974.129489004627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45974.129489004627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45974.129489004627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45974.129489004627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45974.129489004627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45974.129489004627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45974.129489004627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45974.129489004627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45974.129489004627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45974.129489004627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45974.129489004627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45974.129489004627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45974.129489004627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45974.129489004627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45974.129489004627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45974.129489004627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45974.129489004627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45974.129489004627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45974.129489004627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45974.129489004627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45974.129489004627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45974.129489004627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45974.129489004627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45974.129489004627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45974.129489004627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45974.129489004627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45974.129489004627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45974.129489004627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45974.129489004627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45974.129489004627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45974.129489004627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45974.129489004627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45974.129489004627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45974.129489004627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45974.129489004627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45974.129489004627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45974.129489004627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45974.129489004627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45974.129489004627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45974.129489004627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45974.129489004627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45974.129489004627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45974.129489004627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45974.129489004627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45974.129489004627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45974.129489004627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45974.129489004627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45974.129489004627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45974.129489004627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45974.129489004627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45974.129489004627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45974.129489004627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45974.129489004627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45974.129489004627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45974.129489004627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45974.129489004627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45974.129489004627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45974.129489004627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45974.129489004627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45974.129489004627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45974.129489004627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45974.129489004627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45974.129489004627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45974.129489004627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45974.129489004627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45974.129489004627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45974.129489004627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45974.129489004627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45974.129489004627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45974.129489004627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45974.129489004627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45974.129489004627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45974.129489004627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45974.129489004627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45974.129489004627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45974.129489004627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45974.129489004627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45974.129489004627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45974.129489004627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45974.129489004627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45974.129489004627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45974.129489004627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45974.129489004627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45974.129489004627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45974.129489004627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45974.129489004627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45974.129489004627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45974.129489004627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45974.129489004627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45974.129489004627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45974.129489004627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45974.129489004627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45974.129489004627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45974.129489004627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45974.129489004627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45974.129489004627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45974.129489004627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45974.129489004627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45974.129489004627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45974.129489004627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45974.129489004627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45974.129489004627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45974.129489004627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45974.129489004627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45974.129489004627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45974.129489004627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45974.129489004627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45974.129489004627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45974.129489004627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45974.129489004627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45974.129489004627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45974.129489004627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45974.129489004627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45974.129489004627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45974.129489004627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45974.129489004627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45974.129489004627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45974.129489004627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45974.129489004627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45974.129489004627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45974.129489004627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45974.129489004627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45974.129489004627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45974.129489004627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45974.129489004627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45974.129489004627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45974.129489004627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45974.129489004627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45974.129489004627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45974.129489004627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45974.129489004627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45974.129489004627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45974.129489004627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45974.129489004627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45974.129489004627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45974.129489004627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45974.129489004627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45974.129489004627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45974.129489004627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45974.129489004627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45974.129489004627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45974.129489004627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45974.129489004627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45974.129489004627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45974.129489004627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45974.129489004627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45974.129489004627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45974.129489004627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45974.129489004627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45974.129489004627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45974.129489004627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45974.129489004627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45974.129489004627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45974.129489004627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45974.129489004627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45974.129489004627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45974.129489004627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45974.129489004627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45974.129489004627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45974.129489004627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45974.129489004627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45974.129489004627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45974.129489004627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45974.129489004627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45974.129489004627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45974.129489004627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45974.129489004627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45974.129489004627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45974.129489004627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45974.129489004627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45974.129489004627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45974.129489004627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45974.129489004627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45974.129489004627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45974.129489004627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45974.129489004627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45974.129489004627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45974.129489004627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45974.129489004627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45974.129489004627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45974.129489004627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45974.129489004627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45974.129489004627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45974.129489004627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45974.129489004627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45974.129489004627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45974.129489004627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45974.129489004627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45974.129489004627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45974.129489004627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45974.129489004627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45974.129489004627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45974.129489004627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45974.129489004627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45974.129489004627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45974.129489004627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45974.129489004627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45974.129489004627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45974.129489004627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45974.129489004627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45974.129489004627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45974.129489004627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45974.129489004627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45974.129489004627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45974.129489004627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45974.129489004627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45974.129489004627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45974.129489004627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45974.129489004627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45974.129489004627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45974.129489004627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45974.129489004627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45974.129489004627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45974.129489004627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45974.129489004627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45974.129489004627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45974.129489004627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45974.129489004627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45974.129489004627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45974.129489004627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45974.129489004627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45974.129489004627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45974.129489004627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45974.129489004627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45974.129489004627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45974.129489004627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45974.129489004627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45974.129489004627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45974.129489004627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45974.129489004627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45974.129489004627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45974.129489004627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45974.129489004627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45974.129489004627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45974.129489004627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45974.129489004627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45974.129489004627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45974.129489004627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45974.129489004627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45974.129489004627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45974.129489004627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45974.129489004627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45974.129489004627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45974.129489004627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45974.129489004627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45974.129489004627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45974.129489004627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45974.129489004627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45974.129489004627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45974.129489004627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45974.129489004627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45974.129489004627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45974.129489004627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45974.129489004627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45974.129489004627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45974.129489004627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45974.129489004627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45974.129489004627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45974.129489004627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45974.129489004627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45974.129489004627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45974.129489004627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45974.129489004627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45974.129489004627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45974.129489004627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45974.129489004627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45974.129489004627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45974.129489004627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45974.129489004627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45974.129489004627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45974.129489004627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45974.129489004627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45974.129489004627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45974.129489004627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45974.129489004627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45974.129489004627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45974.129489004627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45974.129489004627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45974.129489004627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45974.129489004627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45974.129489004627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45974.129489004627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45974.129489004627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45974.129489004627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45974.129489004627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45974.129489004627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45974.129489004627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45974.129489004627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45974.129489004627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45974.129489004627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45974.129489004627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45974.129489004627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45974.129489004627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45974.129489004627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45974.129489004627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45974.129489004627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45974.129489004627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45974.129489004627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45974.129489004627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45974.129489004627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45974.129489004627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45974.129489004627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45974.129489004627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45974.129489004627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45974.129489004627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45974.129489004627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45974.129489004627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45974.129489004627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45974.129489004627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45974.129489004627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45974.129489004627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45974.129489004627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45974.129489004627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45974.129489004627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45974.129489004627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45974.129489004627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45974.129489004627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45974.129489004627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45974.129489004627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45974.129489004627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45974.129489004627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45974.129489004627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45974.129489004627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45974.129489004627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45974.129489004627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45974.129489004627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45974.129489004627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45974.129489004627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45974.129489004627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45974.129489004627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45974.129489004627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45974.129489004627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45974.129489004627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45974.129489004627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45974.129489004627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45974.129489004627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45974.129489004627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45974.129489004627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45974.129489004627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45974.129489004627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45974.129489004627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45974.129489004627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45974.129489004627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45974.129489004627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45974.129489004627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45974.129489004627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45974.129489004627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45974.129489004627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45974.129489004627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45974.129489004627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45974.129489004627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45974.129489004627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45974.129489004627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45974.129489004627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45974.129489004627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45974.129489004627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45974.129489004627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45974.129489004627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45974.129489004627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45974.129489004627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45974.129489004627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45974.129489004627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45974.129489004627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45974.129489004627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45974.129489004627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45974.129489004627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45974.129489004627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45974.129489004627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45974.129489004627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45974.129489004627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45974.129489004627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45974.129489004627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45974.129489004627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45974.129489004627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45974.129489004627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45974.129489004627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45974.129489004627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45974.129489004627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45974.129489004627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45974.129489004627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45974.129489004627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45974.129489004627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45974.129489004627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45974.129489004627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45974.129489004627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45974.129489004627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45974.129489004627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45974.129489004627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45974.129489004627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45974.129489004627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45974.129489004627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45974.129489004627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45974.129489004627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45974.129489004627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45974.129489004627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45974.129489004627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45974.129489004627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45974.129489004627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45974.129489004627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45974.129489004627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45974.129489004627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45974.129489004627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45974.129489004627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45974.129489004627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45974.129489004627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45974.129489004627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45974.129489004627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45974.129489004627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45974.129489004627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45974.129489004627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45974.129489004627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45974.129489004627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45974.129489004627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45974.129489004627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45974.129489004627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45974.129489004627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45974.129489004627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45974.129489004627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45974.129489004627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45974.129489004627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45974.129489004627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45974.129489004627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45974.129489004627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45974.129489004627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45974.129489004627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45974.129489004627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45974.129489004627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45974.129489004627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45974.129489004627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45974.129489004627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45974.129489004627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45974.129489004627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45974.129489004627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45974.129489004627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45974.129489004627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45974.129489004627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45974.129489004627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45974.129489004627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45974.129489004627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45974.129489004627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45974.129489004627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45974.129489004627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45974.129489004627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45974.129489004627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45974.129489004627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45974.129489004627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45974.129489004627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45974.129489004627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45974.129489004627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45974.129489004627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45974.129489004627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45974.129489004627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45974.129489004627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45974.129489004627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45974.129489004627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45974.129489004627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45974.129489004627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45974.129489004627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45974.129489004627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45974.129489004627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45974.129489004627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45974.129489004627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45974.129489004627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270.64877141203033</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45974.129489004627</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45974.129488657411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45974.129488657411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45974.129488657411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45974.129488773149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45974.129489004627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45974.129489004627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45974.129489004627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45974.129489004627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45974.129489004627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45974.129489004627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45974.129489004627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45974.129489004627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45974.129489004627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45974.129489004627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45974.129489004627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45974.129489004627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45974.129489004627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45974.129489004627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45974.129489004627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45974.129489004627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45974.129489004627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45974.129489004627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45974.129489004627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45974.129489004627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45974.129489004627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45974.129489004627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45974.129489004627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45974.129489004627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45974.129489004627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45974.129489004627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45974.129489004627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45974.129489004627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45974.129489004627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45974.129489004627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45974.129489004627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45974.129489004627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45974.129489004627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45974.129489004627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45974.129489004627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45974.129489004627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45974.129489004627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45974.129489004627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45974.129489004627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45974.129489004627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45974.129489004627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45974.129489004627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45974.129489004627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45974.129489004627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45974.129489004627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45974.129489004627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45974.129489004627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45974.129489004627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45974.129489004627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45974.129489004627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45974.129489004627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45974.129489004627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45974.129489004627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45974.129489004627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45974.129489004627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45974.129489004627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45974.129489004627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45974.129489004627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45974.129489004627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45974.129489004627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45974.129489004627</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82.29742881943821</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47.940611689809884</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15" ca="1" si="1">IFERROR(NOW()-F4,"")</f>
        <v>25.468377893514116</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c r="A6" s="124"/>
      <c r="B6" s="124" t="str">
        <f>IFERROR(VLOOKUP(D6,DB!A:K,11,0),"")</f>
        <v/>
      </c>
      <c r="C6" s="124"/>
      <c r="D6" s="124"/>
      <c r="E6" s="124"/>
      <c r="F6" s="124"/>
      <c r="G6" s="126">
        <f t="shared" ca="1" si="1"/>
        <v>45974.129489004627</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45974.129489004627</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45974.129489004627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45974.129489004627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45974.129489004627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45974.129489004627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45974.129489004627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45974.129489004627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45974.129489004627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45974.129489004627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45974.129489004627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45974.129489004627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45974.129489004627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45974.129489004627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45974.129489004627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45974.129489004627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45974.129489004627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45974.129489004627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45974.129489004627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45974.129489004627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45974.129489004627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45974.129489004627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45974.129489004627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45974.129489004627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45974.129489004627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45974.129489004627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45974.129489004627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45974.129489004627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45974.129489004627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45974.129489004627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45974.129489004627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45974.129489004627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45974.129489004627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45974.129489004627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45974.129489004627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45974.129489004627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45974.129489004627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45974.129489004627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45974.129489004627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45974.129489004627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45974.129489004627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45974.129489004627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45974.129489004627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45974.129489004627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45974.129489004627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45974.129489004627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45974.129489004627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45974.129489004627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45974.129489004627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45974.129489004627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45974.129489004627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45974.129489004627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45974.129489004627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45974.129489004627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45974.129489004627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45974.129489004627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45974.129489004627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45974.129489004627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45974.129489004627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45974.129489004627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45974.129489004627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45974.129489004627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45974.129489004627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45974.129489004627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45974.129489004627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45974.129489004627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45974.129489004627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45974.129489004627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45974.129489004627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45974.129489004627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45974.129489004627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45974.129489004627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45974.129489004627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45974.129489004627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45974.129489004627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45974.129489004627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45974.129489004627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45974.129489004627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45974.129489004627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45974.129489004627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45974.129489004627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45974.129489004627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45974.129489004627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45974.129489004627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45974.129489004627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45974.129489004627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45974.129489004627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45974.129489004627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45974.129489004627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45974.129489004627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45974.129489004627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45974.129489004627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45974.129489004627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45974.129489004627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45974.129489004627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45974.129489004627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45974.129489004627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45974.129489004627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45974.129489004627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45974.129489004627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45974.129489004627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45974.129489004627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45974.129489004627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45974.129489004627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45974.129489004627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45974.129489004627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45974.129489004627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45974.129489004627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45974.129489004627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45974.129489004627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45974.129489004627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45974.129489004627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45974.129489004627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45974.129489004627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45974.129489004627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45974.129489004627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45974.129489004627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45974.129489004627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45974.129489004627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45974.129489004627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45974.129489004627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45974.129489004627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45974.129489004627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45974.129489004627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45974.129489004627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45974.129489004627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45974.129489004627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45974.129489004627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45974.129489004627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45974.129489004627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45974.129489004627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45974.129489004627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45974.129489004627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45974.129489004627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45974.129489004627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45974.129489004627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45974.129489004627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45974.129489004627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45974.129489004627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45974.129489004627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45974.129489004627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45974.129489004627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45974.129489004627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45974.129489004627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45974.129489004627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45974.129489004627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45974.129489004627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45974.129489004627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45974.129489004627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45974.129489004627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45974.129489004627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45974.129489004627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45974.129489004627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45974.129489004627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45974.129489004627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45974.129489004627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45974.129489004627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45974.129489004627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45974.129489004627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45974.129489004627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45974.129489004627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45974.129489004627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45974.129489004627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45974.129489004627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45974.129489004627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45974.129489004627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45974.129489004627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45974.129489004627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45974.129489004627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45974.129489004627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45974.129489004627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45974.129489004627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45974.129489004627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45974.129489004627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45974.129489004627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45974.129489004627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45974.129489004627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45974.129489004627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45974.129489004627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45974.129489004627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45974.129489004627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45974.129489004627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45974.129489004627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45974.129489004627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45974.129489004627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45974.129489004627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45974.129489004627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45974.129489004627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45974.129489004627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45974.129489004627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45974.129489004627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45974.129489004627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45974.129489004627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45974.129489004627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45974.129489004627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45974.129489004627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45974.129489004627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45974.129489004627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45974.129489004627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45974.129489004627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45974.129489004627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45974.129489004627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45974.129489004627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45974.129489004627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45974.129489004627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45974.129489004627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45974.129489004627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45974.129489004627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45974.129489004627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45974.129489004627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45974.129489004627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45974.129489004627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45974.129489004627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45974.129489004627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45974.129489004627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45974.129489004627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45974.129489004627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45974.129489004627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45974.129489004627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45974.129489004627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45974.129489004627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39116</v>
      </c>
      <c r="B2" s="141" t="str">
        <f>IFERROR(VLOOKUP(D2,DB!A:K,11,0),"")</f>
        <v>R6</v>
      </c>
      <c r="C2" s="142">
        <v>1</v>
      </c>
      <c r="D2" s="141" t="s">
        <v>30913</v>
      </c>
      <c r="E2" s="124" t="s">
        <v>39021</v>
      </c>
      <c r="F2" s="151">
        <v>45973.331250000003</v>
      </c>
      <c r="G2" s="105">
        <f t="shared" ref="G2:G48" ca="1" si="0">IFERROR(NOW()-F2,"-")</f>
        <v>0.79823900462361053</v>
      </c>
      <c r="H2" s="143">
        <v>45973.190428240741</v>
      </c>
      <c r="I2" s="141" t="str">
        <f>IFERROR(VLOOKUP(D2,DB!A:F,6,0),"")</f>
        <v>SCECO</v>
      </c>
      <c r="J2" s="141" t="str">
        <f>IFERROR(VLOOKUP(D2,DB!A:G,7,0),"")</f>
        <v>Good</v>
      </c>
      <c r="K2" s="144" t="s">
        <v>39117</v>
      </c>
      <c r="L2" s="145" t="str">
        <f>IFERROR(VLOOKUP(D2,DB!A:I,9,0),"")</f>
        <v>Latis</v>
      </c>
    </row>
    <row r="3" spans="1:16382" ht="31.5" customHeight="1">
      <c r="A3" s="140" t="s">
        <v>39118</v>
      </c>
      <c r="B3" s="141" t="str">
        <f>IFERROR(VLOOKUP(D3,DB!A:K,11,0),"")</f>
        <v>R6</v>
      </c>
      <c r="C3" s="142">
        <v>1</v>
      </c>
      <c r="D3" s="141" t="s">
        <v>36879</v>
      </c>
      <c r="E3" s="124" t="s">
        <v>39021</v>
      </c>
      <c r="F3" s="151">
        <v>45973.978807870371</v>
      </c>
      <c r="G3" s="105">
        <f t="shared" ca="1" si="0"/>
        <v>0.15068113425513729</v>
      </c>
      <c r="H3" s="143">
        <v>45973.973182870373</v>
      </c>
      <c r="I3" s="141" t="str">
        <f>IFERROR(VLOOKUP(D3,DB!A:F,6,0),"")</f>
        <v>Generator-SG</v>
      </c>
      <c r="J3" s="141" t="str">
        <f>IFERROR(VLOOKUP(D3,DB!A:G,7,0),"")</f>
        <v>Dead</v>
      </c>
      <c r="K3" s="144" t="s">
        <v>39119</v>
      </c>
      <c r="L3" s="145" t="str">
        <f>IFERROR(VLOOKUP(D3,DB!A:I,9,0),"")</f>
        <v>Latis</v>
      </c>
    </row>
    <row r="4" spans="1:16382" ht="31.5" customHeight="1">
      <c r="A4" s="140"/>
      <c r="B4" s="141" t="str">
        <f>IFERROR(VLOOKUP(D4,DB!A:K,11,0),"")</f>
        <v/>
      </c>
      <c r="C4" s="142"/>
      <c r="D4" s="141"/>
      <c r="E4" s="124"/>
      <c r="F4" s="143"/>
      <c r="G4" s="105">
        <f t="shared" ca="1" si="0"/>
        <v>45974.129489004627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45974.129489004627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45974.129489004627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45974.129489004627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45974.129489004627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45974.129489004627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45974.129489004627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45974.129489004627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45974.129489004627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45974.129489004627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45974.129489004627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45974.129489004627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45974.129489004627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45974.129489004627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45974.129489004627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45974.129489004627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45974.129489004627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45974.129489004627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45974.129489004627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45974.129489004627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45974.129489004627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45974.129489004627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45974.129489004627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45974.129489004627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45974.129489004627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45974.129489004627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45974.129489004627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45974.129489004627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45974.129489004627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45974.129489004627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45974.129489004627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45974.129489004627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45974.129489004627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45974.129489004627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45974.129489004627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45974.129489004627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45974.129489004627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45974.129489004627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45974.129489004627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45974.129489004627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45974.129489004627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45974.129489004627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45974.129489004627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45974.129489004627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45974.129489004627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45974.129489004627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45974.129489004627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45974.129489004627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45974.129489004627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45974.129489004627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45974.129489004627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45974.129489004627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45974.129489004627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45974.129489004627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45974.129489004627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45974.129489004627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45974.129489004627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45974.129489004627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45974.129489004627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45974.129489004627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45974.129489004627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45974.129489004627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45974.129489004627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45974.129489004627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45974.129489004627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45974.129489004627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45974.129489004627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45974.129489004627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45974.129489004627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45974.129489004627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45974.129489004627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45974.129489004627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45974.129489004627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45974.129489004627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45974.129489004627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45974.129489004627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45974.129489004627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45974.129489004627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45974.129489004627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45974.129489004627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45974.129489004627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45974.129489004627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45974.129489004627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45974.129489004627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45974.129489004627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45974.129489004627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45974.129489004627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45974.129489004627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45974.129489004627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45974.129489004627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45974.129489004627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45974.129489004627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45974.129489004627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45974.129489004627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45974.129489004627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45974.129489004627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45974.129489004627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45974.129489004627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45974.129489004627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45974.129489004627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45974.129489004627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45974.129489004627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45974.129489004627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45974.129489004627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45974.129489004627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45974.129489004627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45974.129489004627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45974.129489004627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45974.129489004627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45974.129489004627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45974.129489004627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45974.129489004627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45974.129489004627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45974.129489004627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45974.129489004627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45974.129489004627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45974.129489004627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45974.129489004627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45974.129489004627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45974.129489004627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45974.129489004627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45974.129489004627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45974.129489004627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45974.129489004627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45974.129489004627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45974.129489004627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45974.129489004627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45974.129489004627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45974.129489004627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45974.129489004627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45974.129489004627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45974.129489004627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45974.129489004627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45974.129489004627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45974.129489004627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45974.129489004627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45974.129489004627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45974.129489004627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45974.129489004627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45974.129489004627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45974.129489004627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45974.129489004627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45974.129489004627</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2025-11-13T00:08:28Z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