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52" documentId="120_S{2AC9BD13-BADA-5192-A53E-5A8FF88502F6}" xr6:coauthVersionLast="47" xr6:coauthVersionMax="47" xr10:uidLastSave="{C3DC2890-01CE-45EA-B00F-5146CE01651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<sst xmlns="http://schemas.openxmlformats.org/spreadsheetml/2006/main" count="180309" uniqueCount="39137">
  <si>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</si>
  <si>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</si>
  <si>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</si>
  <si>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</si>
  <si>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</si>
  <si>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</si>
  <si>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</si>
  <si>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</si>
  <si>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</si>
  <si>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</si>
  <si>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</si>
  <si>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</si>
  <si>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</si>
  <si>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</si>
  <si>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</si>
  <si>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</si>
  <si>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</si>
  <si>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</si>
  <si>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</si>
  <si>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</si>
  <si>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</si>
  <si>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</si>
  <si>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</si>
  <si>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</si>
  <si>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</si>
  <si>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</si>
  <si>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</si>
  <si>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</si>
  <si>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</si>
  <si>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</si>
  <si>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</si>
  <si>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</si>
  <si>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</si>
  <si>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</si>
  <si>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</si>
  <si>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</si>
  <si>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</si>
  <si>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</si>
  <si>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</si>
  <si>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</si>
  <si>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</si>
  <si>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</si>
  <si>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</si>
  <si>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</si>
  <si>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</si>
  <si>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</si>
  <si>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</si>
  <si>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</si>
  <si>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</si>
  <si>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</si>
  <si>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</si>
  <si>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</si>
  <si>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</si>
  <si>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</si>
  <si>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</si>
  <si>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</si>
  <si>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</si>
  <si>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</si>
  <si>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</si>
  <si>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</si>
  <si>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</si>
  <si>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</si>
  <si>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</si>
  <si>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</si>
  <si>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</si>
  <si>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</si>
  <si>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</si>
  <si>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</si>
  <si>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</si>
  <si>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</si>
  <si>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</si>
  <si>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</si>
  <si>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</si>
  <si>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</si>
  <si>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</si>
  <si>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</si>
  <si>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</si>
  <si>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</si>
  <si>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</si>
  <si>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</si>
  <si>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</si>
  <si>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</si>
  <si>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</si>
  <si>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</si>
  <si>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</si>
  <si>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</si>
  <si>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</si>
  <si>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</si>
  <si>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</si>
  <si>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</si>
  <si>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</si>
  <si>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</si>
  <si>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</si>
  <si>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</si>
  <si>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</si>
  <si>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</si>
  <si>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</si>
  <si>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</si>
  <si>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</si>
  <si>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</si>
  <si>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</si>
  <si>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</si>
  <si>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</si>
  <si>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</si>
  <si>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</si>
  <si>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</si>
  <si>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</si>
  <si>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</si>
  <si>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</si>
  <si>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</si>
  <si>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</si>
  <si>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</si>
  <si>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</si>
  <si>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</si>
  <si>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</si>
  <si>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</si>
  <si>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</si>
  <si>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</si>
  <si>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</si>
  <si>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</si>
  <si>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</si>
  <si>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</si>
  <si>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</si>
  <si>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</si>
  <si>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</si>
  <si>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</si>
  <si>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</si>
  <si>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</si>
  <si>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</si>
  <si>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</si>
  <si>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</si>
  <si>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</si>
  <si>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</si>
  <si>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</si>
  <si>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</si>
  <si>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</si>
  <si>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</si>
  <si>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</si>
  <si>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</si>
  <si>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</si>
  <si>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</si>
  <si>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</si>
  <si>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</si>
  <si>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</si>
  <si>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</si>
  <si>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</si>
  <si>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</si>
  <si>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</si>
  <si>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</si>
  <si>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</si>
  <si>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</si>
  <si>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</si>
  <si>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</si>
  <si>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</si>
  <si>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</si>
  <si>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</si>
  <si>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</si>
  <si>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</si>
  <si>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</si>
  <si>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</si>
  <si>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</si>
  <si>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</si>
  <si>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</si>
  <si>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</si>
  <si>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</si>
  <si>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</si>
  <si>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</si>
  <si>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</si>
  <si>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</si>
  <si>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</si>
  <si>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</si>
  <si>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</si>
  <si>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</si>
  <si>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</si>
  <si>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</si>
  <si>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</si>
  <si>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</si>
  <si>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</si>
  <si>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</si>
  <si>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</si>
  <si>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</si>
  <si>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</si>
  <si>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</si>
  <si>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</si>
  <si>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</si>
  <si>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</si>
  <si>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</si>
  <si>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</si>
  <si>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</si>
  <si>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</si>
  <si>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</si>
  <si>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</si>
  <si>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</si>
  <si>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</si>
  <si>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</si>
  <si>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</si>
  <si>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</si>
  <si>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</si>
  <si>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</si>
  <si>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</si>
  <si>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</si>
  <si>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</si>
  <si>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</si>
  <si>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</si>
  <si>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</si>
  <si>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</si>
  <si>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</si>
  <si>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</si>
  <si>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</si>
  <si>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</si>
  <si>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</si>
  <si>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</si>
  <si>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</si>
  <si>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</si>
  <si>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</si>
  <si>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</si>
  <si>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</si>
  <si>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</si>
  <si>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</si>
  <si>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</si>
  <si>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</si>
  <si>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</si>
  <si>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</si>
  <si>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</si>
  <si>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</si>
  <si>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</si>
  <si>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</si>
  <si>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</si>
  <si>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</si>
  <si>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</si>
  <si>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</si>
  <si>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</si>
  <si>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</si>
  <si>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</si>
  <si>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</si>
  <si>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</si>
  <si>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</si>
  <si>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</si>
  <si>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</si>
  <si>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</si>
  <si>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</si>
  <si>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</si>
  <si>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</si>
  <si>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</si>
  <si>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</si>
  <si>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</si>
  <si>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</si>
  <si>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</si>
  <si>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</si>
  <si>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</si>
  <si>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</si>
  <si>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</si>
  <si>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</si>
  <si>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</si>
  <si>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</si>
  <si>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</si>
  <si>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</si>
  <si>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</si>
  <si>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</si>
  <si>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</si>
  <si>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</si>
  <si>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</si>
  <si>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</si>
  <si>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</si>
  <si>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</si>
  <si>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</si>
  <si>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</si>
  <si>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</si>
  <si>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</si>
  <si>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</si>
  <si>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</si>
  <si>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</si>
  <si>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</si>
  <si>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</si>
  <si>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</si>
  <si>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</si>
  <si>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</si>
  <si>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</si>
  <si>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</si>
  <si>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</si>
  <si>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</si>
  <si>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</si>
  <si>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</si>
  <si>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</si>
  <si>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</si>
  <si>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</si>
  <si>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</si>
  <si>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</si>
  <si>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</si>
  <si>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</si>
  <si>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</si>
  <si>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</si>
  <si>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</si>
  <si>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</si>
  <si>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</si>
  <si>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</si>
  <si>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</si>
  <si>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</si>
  <si>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</si>
  <si>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</si>
  <si>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</si>
  <si>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</si>
  <si>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</si>
  <si>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</si>
  <si>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</si>
  <si>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</si>
  <si>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</si>
  <si>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</si>
  <si>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</si>
  <si>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</si>
  <si>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</si>
  <si>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</si>
  <si>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</si>
  <si>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</si>
  <si>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</si>
  <si>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</si>
  <si>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</si>
  <si>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</si>
  <si>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</si>
  <si>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</si>
  <si>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</si>
  <si>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</si>
  <si>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</si>
  <si>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</si>
  <si>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</si>
  <si>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</si>
  <si>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</si>
  <si>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</si>
  <si>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</si>
  <si>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</si>
  <si>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</si>
  <si>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</si>
  <si>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</si>
  <si>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</si>
  <si>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</si>
  <si>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</si>
  <si>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</si>
  <si>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</si>
  <si>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</si>
  <si>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</si>
  <si>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</si>
  <si>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</si>
  <si>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</si>
  <si>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</si>
  <si>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</si>
  <si>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</si>
  <si>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</si>
  <si>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</si>
  <si>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</si>
  <si>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</si>
  <si>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</si>
  <si>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</si>
  <si>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</si>
  <si>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</si>
  <si>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</si>
  <si>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</si>
  <si>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</si>
  <si>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</si>
  <si>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</si>
  <si>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</si>
  <si>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</si>
  <si>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</si>
  <si>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</si>
  <si>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</si>
  <si>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</si>
  <si>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</si>
  <si>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</si>
  <si>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</si>
  <si>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</si>
  <si>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</si>
  <si>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</si>
  <si>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</si>
  <si>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</si>
  <si>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</si>
  <si>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</si>
  <si>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</si>
  <si>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</si>
  <si>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</si>
  <si>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</si>
  <si>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</si>
  <si>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</si>
  <si>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</si>
  <si>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</si>
  <si>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</si>
  <si>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</si>
  <si>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</si>
  <si>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</si>
  <si>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</si>
  <si>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</si>
  <si>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</si>
  <si>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</si>
  <si>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</si>
  <si>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</si>
  <si>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</si>
  <si>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</si>
  <si>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</si>
  <si>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</si>
  <si>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</si>
  <si>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</si>
  <si>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</si>
  <si>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</si>
  <si>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</si>
  <si>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</si>
  <si>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</si>
  <si>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</si>
  <si>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</si>
  <si>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</si>
  <si>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</si>
  <si>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</si>
  <si>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</si>
  <si>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</si>
  <si>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</si>
  <si>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</si>
  <si>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</si>
  <si>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</si>
  <si>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</si>
  <si>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</si>
  <si>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</si>
  <si>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</si>
  <si>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</si>
  <si>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</si>
  <si>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</si>
  <si>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</si>
  <si>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</si>
  <si>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</si>
  <si>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</si>
  <si>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</si>
  <si>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</si>
  <si>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</si>
  <si>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</si>
  <si>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</si>
  <si>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</si>
  <si>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</si>
  <si>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</si>
  <si>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</si>
  <si>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</si>
  <si>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</si>
  <si>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</si>
  <si>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</si>
  <si>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</si>
  <si>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</si>
  <si>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</si>
  <si>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</si>
  <si>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</si>
  <si>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</si>
  <si>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</si>
  <si>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</si>
  <si>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</si>
  <si>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</si>
  <si>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</si>
  <si>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</si>
  <si>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</si>
  <si>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</si>
  <si>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</si>
  <si>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</si>
  <si>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</si>
  <si>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</si>
  <si>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</si>
  <si>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</si>
  <si>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</si>
  <si>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</si>
  <si>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</si>
  <si>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</si>
  <si>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</si>
  <si>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</si>
  <si>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</si>
  <si>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</si>
  <si>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</si>
  <si>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</si>
  <si>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</si>
  <si>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</si>
  <si>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</si>
  <si>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</si>
  <si>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</si>
  <si>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</si>
  <si>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</si>
  <si>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</si>
  <si>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</si>
  <si>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</si>
  <si>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</si>
  <si>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</si>
  <si>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</si>
  <si>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</si>
  <si>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</si>
  <si>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</si>
  <si>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</si>
  <si>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</si>
  <si>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</si>
  <si>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</si>
  <si>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</si>
  <si>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</si>
  <si>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</si>
  <si>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</si>
  <si>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</si>
  <si>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</si>
  <si>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</si>
  <si>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</si>
  <si>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</si>
  <si>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</si>
  <si>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</si>
  <si>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</si>
  <si>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</si>
  <si>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</si>
  <si>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</si>
  <si>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</si>
  <si>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</si>
  <si>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</si>
  <si>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</si>
  <si>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</si>
  <si>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</si>
  <si>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</si>
  <si>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</si>
  <si>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</si>
  <si>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</si>
  <si>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</si>
  <si>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</si>
  <si>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</si>
  <si>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</si>
  <si>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</si>
  <si>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</si>
  <si>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</si>
  <si>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</si>
  <si>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</si>
  <si>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</si>
  <si>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</si>
  <si>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</si>
  <si>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</si>
  <si>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</si>
  <si>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</si>
  <si>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</si>
  <si>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</si>
  <si>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</si>
  <si>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</si>
  <si>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</si>
  <si>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</si>
  <si>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</si>
  <si>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</si>
  <si>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</si>
  <si>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</si>
  <si>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</si>
  <si>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</si>
  <si>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</si>
  <si>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</si>
  <si>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</si>
  <si>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</si>
  <si>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</si>
  <si>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</si>
  <si>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</si>
  <si>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</si>
  <si>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</si>
  <si>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</si>
  <si>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</si>
  <si>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</si>
  <si>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</si>
  <si>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</si>
  <si>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</si>
  <si>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</si>
  <si>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</si>
  <si>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</si>
  <si>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</si>
  <si>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</si>
  <si>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</si>
  <si>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</si>
  <si>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</si>
  <si>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</si>
  <si>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</si>
  <si>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</si>
  <si>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</si>
  <si>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</si>
  <si>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</si>
  <si>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</si>
  <si>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</si>
  <si>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</si>
  <si>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</si>
  <si>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</si>
  <si>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</si>
  <si>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</si>
  <si>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</si>
  <si>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</si>
  <si>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</si>
  <si>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</si>
  <si>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</si>
  <si>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</si>
  <si>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</si>
  <si>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</si>
  <si>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</si>
  <si>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</si>
  <si>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</si>
  <si>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</si>
  <si>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</si>
  <si>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</si>
  <si>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</si>
  <si>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</si>
  <si>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</si>
  <si>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</si>
  <si>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</si>
  <si>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</si>
  <si>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</si>
  <si>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</si>
  <si>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</si>
  <si>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</si>
  <si>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</si>
  <si>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</si>
  <si>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</si>
  <si>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</si>
  <si>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</si>
  <si>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</si>
  <si>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</si>
  <si>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</si>
  <si>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</si>
  <si>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</si>
  <si>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</si>
  <si>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</si>
  <si>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</si>
  <si>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</si>
  <si>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</si>
  <si>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</si>
  <si>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</si>
  <si>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</si>
  <si>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</si>
  <si>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</si>
  <si>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</si>
  <si>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</si>
  <si>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</si>
  <si>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</si>
  <si>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</si>
  <si>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</si>
  <si>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</si>
  <si>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</si>
  <si>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</si>
  <si>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</si>
  <si>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</si>
  <si>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</si>
  <si>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</si>
  <si>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</si>
  <si>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</si>
  <si>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</si>
  <si>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</si>
  <si>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</si>
  <si>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</si>
  <si>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</si>
  <si>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</si>
  <si>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</si>
  <si>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</si>
  <si>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</si>
  <si>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</si>
  <si>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</si>
  <si>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</si>
  <si>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</si>
  <si>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</si>
  <si>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</si>
  <si>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</si>
  <si>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</si>
  <si>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</si>
  <si>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</si>
  <si>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</si>
  <si>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</si>
  <si>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</si>
  <si>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</si>
  <si>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</si>
  <si>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</si>
  <si>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</si>
  <si>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</si>
  <si>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</si>
  <si>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</si>
  <si>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</si>
  <si>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</si>
  <si>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</si>
  <si>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</si>
  <si>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</si>
  <si>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</si>
  <si>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</si>
  <si>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</si>
  <si>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</si>
  <si>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</si>
  <si>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</si>
  <si>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</si>
  <si>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</si>
  <si>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</si>
  <si>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</si>
  <si>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</si>
  <si>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</si>
  <si>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</si>
  <si>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</si>
  <si>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</si>
  <si>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</si>
  <si>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</si>
  <si>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</si>
  <si>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</si>
  <si>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</si>
  <si>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</si>
  <si>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</si>
  <si>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</si>
  <si>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</si>
  <si>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</si>
  <si>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</si>
  <si>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</si>
  <si>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</si>
  <si>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</si>
  <si>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</si>
  <si>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</si>
  <si>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</si>
  <si>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</si>
  <si>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</si>
  <si>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</si>
  <si>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</si>
  <si>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</si>
  <si>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</si>
  <si>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</si>
  <si>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</si>
  <si>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</si>
  <si>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</si>
  <si>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</si>
  <si>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</si>
  <si>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</si>
  <si>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</si>
  <si>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</si>
  <si>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</si>
  <si>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</si>
  <si>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</si>
  <si>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</si>
  <si>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</si>
  <si>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</si>
  <si>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</si>
  <si>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</si>
  <si>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</si>
  <si>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</si>
  <si>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</si>
  <si>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</si>
  <si>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</si>
  <si>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</si>
  <si>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</si>
  <si>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</si>
  <si>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</si>
  <si>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</si>
  <si>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</si>
  <si>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</si>
  <si>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</si>
  <si>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</si>
  <si>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</si>
  <si>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</si>
  <si>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</si>
  <si>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</si>
  <si>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</si>
  <si>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</si>
  <si>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</si>
  <si>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</si>
  <si>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</si>
  <si>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</si>
  <si>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</si>
  <si>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</si>
  <si>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</si>
  <si>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</si>
  <si>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</si>
  <si>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</si>
  <si>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</si>
  <si>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</si>
  <si>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</si>
  <si>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</si>
  <si>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</si>
  <si>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</si>
  <si>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</si>
  <si>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</si>
  <si>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</si>
  <si>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</si>
  <si>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</si>
  <si>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</si>
  <si>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</si>
  <si>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</si>
  <si>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</si>
  <si>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</si>
  <si>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</si>
  <si>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</si>
  <si>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</si>
  <si>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</si>
  <si>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</si>
  <si>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</si>
  <si>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</si>
  <si>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</si>
  <si>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</si>
  <si>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</si>
  <si>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</si>
  <si>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</si>
  <si>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</si>
  <si>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</si>
  <si>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</si>
  <si>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</si>
  <si>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</si>
  <si>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</si>
  <si>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</si>
  <si>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</si>
  <si>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</si>
  <si>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</si>
  <si>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</si>
  <si>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</si>
  <si>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</si>
  <si>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</si>
  <si>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</si>
  <si>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</si>
  <si>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</si>
  <si>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</si>
  <si>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</si>
  <si>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</si>
  <si>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</si>
  <si>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</si>
  <si>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</si>
  <si>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</si>
  <si>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</si>
  <si>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</si>
  <si>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</si>
  <si>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</si>
  <si>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</si>
  <si>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</si>
  <si>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</si>
  <si>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</si>
  <si>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</si>
  <si>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</si>
  <si>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</si>
  <si>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</si>
  <si>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</si>
  <si>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</si>
  <si>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</si>
  <si>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</si>
  <si>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</si>
  <si>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</si>
  <si>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</si>
  <si>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</si>
  <si>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</si>
  <si>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</si>
  <si>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</si>
  <si>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</si>
  <si>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</si>
  <si>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</si>
  <si>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</si>
  <si>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</si>
  <si>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</si>
  <si>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</si>
  <si>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</si>
  <si>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</si>
  <si>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</si>
  <si>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</si>
  <si>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</si>
  <si>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</si>
  <si>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</si>
  <si>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</si>
  <si>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</si>
  <si>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</si>
  <si>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</si>
  <si>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</si>
  <si>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</si>
  <si>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</si>
  <si>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</si>
  <si>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</si>
  <si>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</si>
  <si>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</si>
  <si>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</si>
  <si>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</si>
  <si>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</si>
  <si>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</si>
  <si>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</si>
  <si>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</si>
  <si>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</si>
  <si>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</si>
  <si>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</si>
  <si>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</si>
  <si>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</si>
  <si>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</si>
  <si>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</si>
  <si>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</si>
  <si>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</si>
  <si>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</si>
  <si>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</si>
  <si>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</si>
  <si>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</si>
  <si>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</si>
  <si>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</si>
  <si>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</si>
  <si>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</si>
  <si>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</si>
  <si>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</si>
  <si>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</si>
  <si>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</si>
  <si>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</si>
  <si>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</si>
  <si>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</si>
  <si>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</si>
  <si>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</si>
  <si>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</si>
  <si>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</si>
  <si>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</si>
  <si>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</si>
  <si>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</si>
  <si>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</si>
  <si>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</si>
  <si>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</si>
  <si>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</si>
  <si>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</si>
  <si>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</si>
  <si>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</si>
  <si>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</si>
  <si>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</si>
  <si>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</si>
  <si>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</si>
  <si>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</si>
  <si>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</si>
  <si>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</si>
  <si>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</si>
  <si>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</si>
  <si>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</si>
  <si>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</si>
  <si>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</si>
  <si>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</si>
  <si>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</si>
  <si>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</si>
  <si>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</si>
  <si>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</si>
  <si>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</si>
  <si>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</si>
  <si>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</si>
  <si>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</si>
  <si>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</si>
  <si>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</si>
  <si>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</si>
  <si>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</si>
  <si>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</si>
  <si>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</si>
  <si>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</si>
  <si>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</si>
  <si>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</si>
  <si>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</si>
  <si>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</si>
  <si>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</si>
  <si>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</si>
  <si>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</si>
  <si>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</si>
  <si>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</si>
  <si>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</si>
  <si>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</si>
  <si>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</si>
  <si>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</si>
  <si>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</si>
  <si>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</si>
  <si>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</si>
  <si>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</si>
  <si>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</si>
  <si>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</si>
  <si>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</si>
  <si>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</si>
  <si>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</si>
  <si>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</si>
  <si>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</si>
  <si>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</si>
  <si>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</si>
  <si>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</si>
  <si>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</si>
  <si>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</si>
  <si>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</si>
  <si>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</si>
  <si>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</si>
  <si>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</si>
  <si>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</si>
  <si>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</si>
  <si>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</si>
  <si>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</si>
  <si>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</si>
  <si>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</si>
  <si>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</si>
  <si>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</si>
  <si>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</si>
  <si>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</si>
  <si>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</si>
  <si>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</si>
  <si>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</si>
  <si>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</si>
  <si>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</si>
  <si>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</si>
  <si>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</si>
  <si>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</si>
  <si>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</si>
  <si>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</si>
  <si>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</si>
  <si>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</si>
  <si>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</si>
  <si>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</si>
  <si>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</si>
  <si>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</si>
  <si>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</si>
  <si>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</si>
  <si>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</si>
  <si>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</si>
  <si>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</si>
  <si>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</si>
  <si>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</si>
  <si>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</si>
  <si>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</si>
  <si>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</si>
  <si>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</si>
  <si>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</si>
  <si>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</si>
  <si>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</si>
  <si>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</si>
  <si>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</si>
  <si>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</si>
  <si>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</si>
  <si>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</si>
  <si>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</si>
  <si>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</si>
  <si>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</si>
  <si>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</si>
  <si>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</si>
  <si>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</si>
  <si>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</si>
  <si>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</si>
  <si>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</si>
  <si>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</si>
  <si>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</si>
  <si>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</si>
  <si>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</si>
  <si>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</si>
  <si>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</si>
  <si>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</si>
  <si>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</si>
  <si>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</si>
  <si>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</si>
  <si>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</si>
  <si>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</si>
  <si>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</si>
  <si>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</si>
  <si>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</si>
  <si>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</si>
  <si>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</si>
  <si>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</si>
  <si>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</si>
  <si>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</si>
  <si>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</si>
  <si>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</si>
  <si>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</si>
  <si>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</si>
  <si>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</si>
  <si>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</si>
  <si>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</si>
  <si>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</si>
  <si>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</si>
  <si>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</si>
  <si>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</si>
  <si>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</si>
  <si>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</si>
  <si>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</si>
  <si>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</si>
  <si>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</si>
  <si>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</si>
  <si>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</si>
  <si>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</si>
  <si>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</si>
  <si>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</si>
  <si>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</si>
  <si>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</si>
  <si>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</si>
  <si>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</si>
  <si>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</si>
  <si>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</si>
  <si>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</si>
  <si>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</si>
  <si>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</si>
  <si>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</si>
  <si>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</si>
  <si>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</si>
  <si>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</si>
  <si>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</si>
  <si>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</si>
  <si>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</si>
  <si>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</si>
  <si>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</si>
  <si>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</si>
  <si>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</si>
  <si>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</si>
  <si>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</si>
  <si>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</si>
  <si>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</si>
  <si>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</si>
  <si>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</si>
  <si>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</si>
  <si>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</si>
  <si>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</si>
  <si>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</si>
  <si>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</si>
  <si>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</si>
  <si>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</si>
  <si>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</si>
  <si>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</si>
  <si>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</si>
  <si>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</si>
  <si>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</si>
  <si>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</si>
  <si>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</si>
  <si>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</si>
  <si>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</si>
  <si>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</si>
  <si>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</si>
  <si>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</si>
  <si>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</si>
  <si>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</si>
  <si>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</si>
  <si>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</si>
  <si>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</si>
  <si>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</si>
  <si>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</si>
  <si>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</si>
  <si>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</si>
  <si>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</si>
  <si>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</si>
  <si>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</si>
  <si>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</si>
  <si>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</si>
  <si>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</si>
  <si>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</si>
  <si>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</si>
  <si>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</si>
  <si>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</si>
  <si>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</si>
  <si>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</si>
  <si>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</si>
  <si>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</si>
  <si>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</si>
  <si>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</si>
  <si>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</si>
  <si>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</si>
  <si>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</si>
  <si>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</si>
  <si>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</si>
  <si>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</si>
  <si>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</si>
  <si>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</si>
  <si>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</si>
  <si>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</si>
  <si>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</si>
  <si>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</si>
  <si>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</si>
  <si>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</si>
  <si>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</si>
  <si>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</si>
  <si>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</si>
  <si>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</si>
  <si>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</si>
  <si>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</si>
  <si>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</si>
  <si>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</si>
  <si>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</si>
  <si>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</si>
  <si>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</si>
  <si>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</si>
  <si>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</si>
  <si>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</si>
  <si>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</si>
  <si>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</si>
  <si>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</si>
  <si>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</si>
  <si>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</si>
  <si>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</si>
  <si>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</si>
  <si>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</si>
  <si>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</si>
  <si>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</si>
  <si>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</si>
  <si>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</si>
  <si>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</si>
  <si>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</si>
  <si>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</si>
  <si>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</si>
  <si>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</si>
  <si>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</si>
  <si>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</si>
  <si>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</si>
  <si>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</si>
  <si>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</si>
  <si>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</si>
  <si>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</si>
  <si>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</si>
  <si>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</si>
  <si>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</si>
  <si>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</si>
  <si>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</si>
  <si>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</si>
  <si>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</si>
  <si>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</si>
  <si>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</si>
  <si>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</si>
  <si>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</si>
  <si>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</si>
  <si>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</si>
  <si>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</si>
  <si>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</si>
  <si>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</si>
  <si>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</si>
  <si>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</si>
  <si>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</si>
  <si>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</si>
  <si>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</si>
  <si>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</si>
  <si>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</si>
  <si>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</si>
  <si>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</si>
  <si>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</si>
  <si>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</si>
  <si>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</si>
  <si>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</si>
  <si>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</si>
  <si>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</si>
  <si>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</si>
  <si>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</si>
  <si>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</si>
  <si>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</si>
  <si>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</si>
  <si>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</si>
  <si>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</si>
  <si>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</si>
  <si>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</si>
  <si>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</si>
  <si>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</si>
  <si>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</si>
  <si>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</si>
  <si>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</si>
  <si>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</si>
  <si>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</si>
  <si>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</si>
  <si>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</si>
  <si>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</si>
  <si>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</si>
  <si>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</si>
  <si>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</si>
  <si>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</si>
  <si>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</si>
  <si>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</si>
  <si>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</si>
  <si>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</si>
  <si>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</si>
  <si>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</si>
  <si>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</si>
  <si>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</si>
  <si>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</si>
  <si>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</si>
  <si>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</si>
  <si>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</si>
  <si>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</si>
  <si>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</si>
  <si>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</si>
  <si>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</si>
  <si>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</si>
  <si>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</si>
  <si>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</si>
  <si>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</si>
  <si>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</si>
  <si>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</si>
  <si>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</si>
  <si>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</si>
  <si>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</si>
  <si>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</si>
  <si>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</si>
  <si>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</si>
  <si>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</si>
  <si>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</si>
  <si>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</si>
  <si>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</si>
  <si>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</si>
  <si>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</si>
  <si>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</si>
  <si>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</si>
  <si>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</si>
  <si>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</si>
  <si>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</si>
  <si>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</si>
  <si>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</si>
  <si>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</si>
  <si>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</si>
  <si>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</si>
  <si>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</si>
  <si>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</si>
  <si>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</si>
  <si>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</si>
  <si>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</si>
  <si>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</si>
  <si>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</si>
  <si>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</si>
  <si>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</si>
  <si>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</si>
  <si>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</si>
  <si>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</si>
  <si>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</si>
  <si>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</si>
  <si>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</si>
  <si>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</si>
  <si>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</si>
  <si>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</si>
  <si>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</si>
  <si>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</si>
  <si>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</si>
  <si>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</si>
  <si>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</si>
  <si>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</si>
  <si>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</si>
  <si>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</si>
  <si>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</si>
  <si>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</si>
  <si>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</si>
  <si>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</si>
  <si>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</si>
  <si>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</si>
  <si>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</si>
  <si>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</si>
  <si>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</si>
  <si>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</si>
  <si>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</si>
  <si>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</si>
  <si>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</si>
  <si>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</si>
  <si>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</si>
  <si>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</si>
  <si>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</si>
  <si>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</si>
  <si>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</si>
  <si>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</si>
  <si>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</si>
  <si>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</si>
  <si>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</si>
  <si>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</si>
  <si>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</si>
  <si>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</si>
  <si>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</si>
  <si>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</si>
  <si>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</si>
  <si>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</si>
  <si>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</si>
  <si>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</si>
  <si>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</si>
  <si>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</si>
  <si>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</si>
  <si>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</si>
  <si>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</si>
  <si>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</si>
  <si>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</si>
  <si>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</si>
  <si>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</si>
  <si>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</si>
  <si>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</si>
  <si>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</si>
  <si>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</si>
  <si>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</si>
  <si>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</si>
  <si>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</si>
  <si>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</si>
  <si>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</si>
  <si>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</si>
  <si>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</si>
  <si>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</si>
  <si>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</si>
  <si>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</si>
  <si>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</si>
  <si>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</si>
  <si>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</si>
  <si>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</si>
  <si>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</si>
  <si>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</si>
  <si>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</si>
  <si>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</si>
  <si>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</si>
  <si>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</si>
  <si>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</si>
  <si>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</si>
  <si>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</si>
  <si>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</si>
  <si>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</si>
  <si>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</si>
  <si>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</si>
  <si>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</si>
  <si>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</si>
  <si>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</si>
  <si>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</si>
  <si>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</si>
  <si>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</si>
  <si>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</si>
  <si>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</si>
  <si>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</si>
  <si>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</si>
  <si>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</si>
  <si>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</si>
  <si>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</si>
  <si>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</si>
  <si>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</si>
  <si>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</si>
  <si>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</si>
  <si>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</si>
  <si>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</si>
  <si>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</si>
  <si>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</si>
  <si>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</si>
  <si>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</si>
  <si>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</si>
  <si>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</si>
  <si>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</si>
  <si>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</si>
  <si>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</si>
  <si>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</si>
  <si>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</si>
  <si>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</si>
  <si>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</si>
  <si>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</si>
  <si>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</si>
  <si>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</si>
  <si>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</si>
  <si>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</si>
  <si>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</si>
  <si>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</si>
  <si>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</si>
  <si>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</si>
  <si>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</si>
  <si>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</si>
  <si>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</si>
  <si>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</si>
  <si>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</si>
  <si>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</si>
  <si>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</si>
  <si>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</si>
  <si>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</si>
  <si>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</si>
  <si>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</si>
  <si>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</si>
  <si>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</si>
  <si>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</si>
  <si>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</si>
  <si>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</si>
  <si>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</si>
  <si>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</si>
  <si>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</si>
  <si>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</si>
  <si>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</si>
  <si>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</si>
  <si>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</si>
  <si>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</si>
  <si>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</si>
  <si>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</si>
  <si>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</si>
  <si>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</si>
  <si>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</si>
  <si>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</si>
  <si>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</si>
  <si>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</si>
  <si>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</si>
  <si>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</si>
  <si>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</si>
  <si>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</si>
  <si>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</si>
  <si>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</si>
  <si>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</si>
  <si>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</si>
  <si>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</si>
  <si>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</si>
  <si>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</si>
  <si>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</si>
  <si>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</si>
  <si>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</si>
  <si>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</si>
  <si>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</si>
  <si>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</si>
  <si>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</si>
  <si>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</si>
  <si>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</si>
  <si>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</si>
  <si>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</si>
  <si>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</si>
  <si>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</si>
  <si>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</si>
  <si>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</si>
  <si>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</si>
  <si>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</si>
  <si>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</si>
  <si>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</si>
  <si>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</si>
  <si>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</si>
  <si>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</si>
  <si>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</si>
  <si>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</si>
  <si>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</si>
  <si>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</si>
  <si>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</si>
  <si>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</si>
  <si>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</si>
  <si>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</si>
  <si>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</si>
  <si>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</si>
  <si>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</si>
  <si>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</si>
  <si>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</si>
  <si>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</si>
  <si>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</si>
  <si>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</si>
  <si>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</si>
  <si>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</si>
  <si>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</si>
  <si>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</si>
  <si>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</si>
  <si>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</si>
  <si>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</si>
  <si>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</si>
  <si>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</si>
  <si>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</si>
  <si>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</si>
  <si>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</si>
  <si>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</si>
  <si>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</si>
  <si>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</si>
  <si>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</si>
  <si>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</si>
  <si>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</si>
  <si>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</si>
  <si>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</si>
  <si>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</si>
  <si>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</si>
  <si>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</si>
  <si>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</si>
  <si>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</si>
  <si>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</si>
  <si>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</si>
  <si>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</si>
  <si>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</si>
  <si>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</si>
  <si>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</si>
  <si>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</si>
  <si>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</si>
  <si>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</si>
  <si>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</si>
  <si>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</si>
  <si>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</si>
  <si>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</si>
  <si>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</si>
  <si>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</si>
  <si>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</si>
  <si>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</si>
  <si>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</si>
  <si>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</si>
  <si>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</si>
  <si>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</si>
  <si>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</si>
  <si>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</si>
  <si>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</si>
  <si>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</si>
  <si>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</si>
  <si>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</si>
  <si>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</si>
  <si>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</si>
  <si>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</si>
  <si>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</si>
  <si>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</si>
  <si>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</si>
  <si>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</si>
  <si>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</si>
  <si>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</si>
  <si>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</si>
  <si>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</si>
  <si>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</si>
  <si>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</si>
  <si>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</si>
  <si>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</si>
  <si>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</si>
  <si>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</si>
  <si>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</si>
  <si>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</si>
  <si>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</si>
  <si>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</si>
  <si>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</si>
  <si>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</si>
  <si>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</si>
  <si>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</si>
  <si>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</si>
  <si>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</si>
  <si>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</si>
  <si>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</si>
  <si>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</si>
  <si>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</si>
  <si>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</si>
  <si>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</si>
  <si>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</si>
  <si>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</si>
  <si>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</si>
  <si>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</si>
  <si>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</si>
  <si>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</si>
  <si>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</si>
  <si>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</si>
  <si>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</si>
  <si>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</si>
  <si>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</si>
  <si>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</si>
  <si>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</si>
  <si>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</si>
  <si>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</si>
  <si>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</si>
  <si>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</si>
  <si>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</si>
  <si>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</si>
  <si>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</si>
  <si>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</si>
  <si>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</si>
  <si>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</si>
  <si>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</si>
  <si>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</si>
  <si>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</si>
  <si>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</si>
  <si>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</si>
  <si>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</si>
  <si>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</si>
  <si>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</si>
  <si>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</si>
  <si>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</si>
  <si>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</si>
  <si>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</si>
  <si>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</si>
  <si>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</si>
  <si>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</si>
  <si>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</si>
  <si>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</si>
  <si>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</si>
  <si>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</si>
  <si>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</si>
  <si>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</si>
  <si>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</si>
  <si>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</si>
  <si>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</si>
  <si>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</si>
  <si>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</si>
  <si>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</si>
  <si>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</si>
  <si>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</si>
  <si>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</si>
  <si>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</si>
  <si>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</si>
  <si>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</si>
  <si>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</si>
  <si>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</si>
  <si>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</si>
  <si>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</si>
  <si>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</si>
  <si>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</si>
  <si>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</si>
  <si>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</si>
  <si>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</si>
  <si>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</si>
  <si>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</si>
  <si>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</si>
  <si>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</si>
  <si>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</si>
  <si>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</si>
  <si>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</si>
  <si>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</si>
  <si>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</si>
  <si>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</si>
  <si>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</si>
  <si>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</si>
  <si>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</si>
  <si>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</si>
  <si>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</si>
  <si>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</si>
  <si>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</si>
  <si>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</si>
  <si>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</si>
  <si>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</si>
  <si>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</si>
  <si>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</si>
  <si>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</si>
  <si>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</si>
  <si>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</si>
  <si>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</si>
  <si>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</si>
  <si>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</si>
  <si>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</si>
  <si>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</si>
  <si>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</si>
  <si>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</si>
  <si>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</si>
  <si>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</si>
  <si>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</si>
  <si>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</si>
  <si>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</si>
  <si>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</si>
  <si>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</si>
  <si>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</si>
  <si>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</si>
  <si>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</si>
  <si>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</si>
  <si>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</si>
  <si>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</si>
  <si>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</si>
  <si>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</si>
  <si>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</si>
  <si>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</si>
  <si>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</si>
  <si>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</si>
  <si>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</si>
  <si>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</si>
  <si>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</si>
  <si>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</si>
  <si>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</si>
  <si>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</si>
  <si>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</si>
  <si>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</si>
  <si>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</si>
  <si>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</si>
  <si>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</si>
  <si>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</si>
  <si>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</si>
  <si>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</si>
  <si>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</si>
  <si>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</si>
  <si>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</si>
  <si>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</si>
  <si>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</si>
  <si>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</si>
  <si>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</si>
  <si>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</si>
  <si>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</si>
  <si>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</si>
  <si>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</si>
  <si>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</si>
  <si>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</si>
  <si>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</si>
  <si>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</si>
  <si>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</si>
  <si>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</si>
  <si>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</si>
  <si>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</si>
  <si>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</si>
  <si>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</si>
  <si>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</si>
  <si>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</si>
  <si>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</si>
  <si>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</si>
  <si>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</si>
  <si>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</si>
  <si>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</si>
  <si>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</si>
  <si>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</si>
  <si>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</si>
  <si>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</si>
  <si>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</si>
  <si>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</si>
  <si>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</si>
  <si>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</si>
  <si>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</si>
  <si>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</si>
  <si>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</si>
  <si>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</si>
  <si>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</si>
  <si>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</si>
  <si>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</si>
  <si>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</si>
  <si>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</si>
  <si>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</si>
  <si>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</si>
  <si>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</si>
  <si>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</si>
  <si>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</si>
  <si>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</si>
  <si>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</si>
  <si>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</si>
  <si>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</si>
  <si>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</si>
  <si>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</si>
  <si>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</si>
  <si>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</si>
  <si>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</si>
  <si>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</si>
  <si>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</si>
  <si>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</si>
  <si>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</si>
  <si>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</si>
  <si>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</si>
  <si>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</si>
  <si>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</si>
  <si>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</si>
  <si>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</si>
  <si>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</si>
  <si>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</si>
  <si>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</si>
  <si>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</si>
  <si>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</si>
  <si>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</si>
  <si>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</si>
  <si>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</si>
  <si>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</si>
  <si>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</si>
  <si>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</si>
  <si>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</si>
  <si>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</si>
  <si>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</si>
  <si>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</si>
  <si>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</si>
  <si>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</si>
  <si>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</si>
  <si>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</si>
  <si>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</si>
  <si>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</si>
  <si>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</si>
  <si>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</si>
  <si>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</si>
  <si>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</si>
  <si>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</si>
  <si>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</si>
  <si>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</si>
  <si>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</si>
  <si>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</si>
  <si>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</si>
  <si>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</si>
  <si>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</si>
  <si>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</si>
  <si>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</si>
  <si>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</si>
  <si>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</si>
  <si>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</si>
  <si>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</si>
  <si>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</si>
  <si>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</si>
  <si>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</si>
  <si>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</si>
  <si>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</si>
  <si>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</si>
  <si>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</si>
  <si>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</si>
  <si>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</si>
  <si>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</si>
  <si>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</si>
  <si>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</si>
  <si>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</si>
  <si>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</si>
  <si>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</si>
  <si>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</si>
  <si>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</si>
  <si>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</si>
  <si>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</si>
  <si>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</si>
  <si>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</si>
  <si>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</si>
  <si>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</si>
  <si>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</si>
  <si>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</si>
  <si>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</si>
  <si>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</si>
  <si>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</si>
  <si>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</si>
  <si>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</si>
  <si>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</si>
  <si>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</si>
  <si>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</si>
  <si>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</si>
  <si>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</si>
  <si>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</si>
  <si>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</si>
  <si>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</si>
  <si>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</si>
  <si>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</si>
  <si>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</si>
  <si>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</si>
  <si>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</si>
  <si>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</si>
  <si>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</si>
  <si>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</si>
  <si>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</si>
  <si>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</si>
  <si>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</si>
  <si>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</si>
  <si>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</si>
  <si>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</si>
  <si>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</si>
  <si>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</si>
  <si>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</si>
  <si>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</si>
  <si>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</si>
  <si>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</si>
  <si>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</si>
  <si>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</si>
  <si>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</si>
  <si>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</si>
  <si>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</si>
  <si>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</si>
  <si>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</si>
  <si>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</si>
  <si>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</si>
  <si>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</si>
  <si>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</si>
  <si>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</si>
  <si>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</si>
  <si>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</si>
  <si>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</si>
  <si>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</si>
  <si>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</si>
  <si>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</si>
  <si>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</si>
  <si>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</si>
  <si>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</si>
  <si>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</si>
  <si>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</si>
  <si>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</si>
  <si>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</si>
  <si>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</si>
  <si>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</si>
  <si>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</si>
  <si>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</si>
  <si>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</si>
  <si>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</si>
  <si>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</si>
  <si>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</si>
  <si>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</si>
  <si>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</si>
  <si>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</si>
  <si>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</si>
  <si>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</si>
  <si>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</si>
  <si>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</si>
  <si>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</si>
  <si>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</si>
  <si>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</si>
  <si>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</si>
  <si>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</si>
  <si>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</si>
  <si>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</si>
  <si>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</si>
  <si>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</si>
  <si>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</si>
  <si>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</si>
  <si>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</si>
  <si>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</si>
  <si>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</si>
  <si>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</si>
  <si>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</si>
  <si>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</si>
  <si>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</si>
  <si>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</si>
  <si>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</si>
  <si>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</si>
  <si>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</si>
  <si>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</si>
  <si>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</si>
  <si>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</si>
  <si>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</si>
  <si>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</si>
  <si>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</si>
  <si>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</si>
  <si>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</si>
  <si>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</si>
  <si>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</si>
  <si>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</si>
  <si>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</si>
  <si>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</si>
  <si>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</si>
  <si>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</si>
  <si>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</si>
  <si>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</si>
  <si>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</si>
  <si>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</si>
  <si>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</si>
  <si>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</si>
  <si>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</si>
  <si>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</si>
  <si>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</si>
  <si>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</si>
  <si>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</si>
  <si>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</si>
  <si>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</si>
  <si>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</si>
  <si>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</si>
  <si>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</si>
  <si>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</si>
  <si>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</si>
  <si>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</si>
  <si>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</si>
  <si>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</si>
  <si>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</si>
  <si>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</si>
  <si>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</si>
  <si>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</si>
  <si>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</si>
  <si>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</si>
  <si>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</si>
  <si>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</si>
  <si>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</si>
  <si>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</si>
  <si>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</si>
  <si>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</si>
  <si>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</si>
  <si>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</si>
  <si>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</si>
  <si>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</si>
  <si>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</si>
  <si>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</si>
  <si>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</si>
  <si>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</si>
  <si>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</si>
  <si>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</si>
  <si>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</si>
  <si>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</si>
  <si>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</si>
  <si>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</si>
  <si>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</si>
  <si>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</si>
  <si>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</si>
  <si>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</si>
  <si>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</si>
  <si>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</si>
  <si>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</si>
  <si>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</si>
  <si>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</si>
  <si>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</si>
  <si>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</si>
  <si>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</si>
  <si>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</si>
  <si>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</si>
  <si>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</si>
  <si>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</si>
  <si>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</si>
  <si>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</si>
  <si>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</si>
  <si>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</si>
  <si>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</si>
  <si>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</si>
  <si>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</si>
  <si>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</si>
  <si>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</si>
  <si>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</si>
  <si>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</si>
  <si>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</si>
  <si>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</si>
  <si>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</si>
  <si>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</si>
  <si>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</si>
  <si>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</si>
  <si>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</si>
  <si>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</si>
  <si>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</si>
  <si>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</si>
  <si>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</si>
  <si>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</si>
  <si>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</si>
  <si>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</si>
  <si>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</si>
  <si>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</si>
  <si>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</si>
  <si>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</si>
  <si>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</si>
  <si>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</si>
  <si>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</si>
  <si>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</si>
  <si>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</si>
  <si>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</si>
  <si>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</si>
  <si>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</si>
  <si>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</si>
  <si>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</si>
  <si>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</si>
  <si>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</si>
  <si>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</si>
  <si>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</si>
  <si>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</si>
  <si>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</si>
  <si>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</si>
  <si>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</si>
  <si>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</si>
  <si>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</si>
  <si>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</si>
  <si>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</si>
  <si>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</si>
  <si>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</si>
  <si>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</si>
  <si>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</si>
  <si>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</si>
  <si>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</si>
  <si>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</si>
  <si>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</si>
  <si>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</si>
  <si>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</si>
  <si>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</si>
  <si>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</si>
  <si>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</si>
  <si>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</si>
  <si>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</si>
  <si>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</si>
  <si>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</si>
  <si>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</si>
  <si>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</si>
  <si>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</si>
  <si>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</si>
  <si>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</si>
  <si>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</si>
  <si>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</si>
  <si>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</si>
  <si>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</si>
  <si>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</si>
  <si>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</si>
  <si>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</si>
  <si>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</si>
  <si>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</si>
  <si>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</si>
  <si>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</si>
  <si>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</si>
  <si>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</si>
  <si>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</si>
  <si>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</si>
  <si>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</si>
  <si>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</si>
  <si>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</si>
  <si>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</si>
  <si>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</si>
  <si>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</si>
  <si>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</si>
  <si>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</si>
  <si>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</si>
  <si>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</si>
  <si>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</si>
  <si>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</si>
  <si>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</si>
  <si>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</si>
  <si>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</si>
  <si>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</si>
  <si>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</si>
  <si>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</si>
  <si>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</si>
  <si>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</si>
  <si>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</si>
  <si>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</si>
  <si>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</si>
  <si>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</si>
  <si>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</si>
  <si>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</si>
  <si>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</si>
  <si>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</si>
  <si>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</si>
  <si>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</si>
  <si>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</si>
  <si>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</si>
  <si>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</si>
  <si>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</si>
  <si>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</si>
  <si>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</si>
  <si>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</si>
  <si>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</si>
  <si>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</si>
  <si>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</si>
  <si>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</si>
  <si>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</si>
  <si>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</si>
  <si>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</si>
  <si>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</si>
  <si>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</si>
  <si>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</si>
  <si>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</si>
  <si>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</si>
  <si>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</si>
  <si>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</si>
  <si>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</si>
  <si>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</si>
  <si>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</si>
  <si>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</si>
  <si>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</si>
  <si>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</si>
  <si>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</si>
  <si>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</si>
  <si>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</si>
  <si>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</si>
  <si>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</si>
  <si>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</si>
  <si>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</si>
  <si>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</si>
  <si>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</si>
  <si>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</si>
  <si>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</si>
  <si>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</si>
  <si>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</si>
  <si>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</si>
  <si>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</si>
  <si>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</si>
  <si>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</si>
  <si>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</si>
  <si>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</si>
  <si>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</si>
  <si>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</si>
  <si>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</si>
  <si>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</si>
  <si>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</si>
  <si>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</si>
  <si>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</si>
  <si>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</si>
  <si>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</si>
  <si>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</si>
  <si>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</si>
  <si>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</si>
  <si>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</si>
  <si>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</si>
  <si>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</si>
  <si>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</si>
  <si>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</si>
  <si>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</si>
  <si>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</si>
  <si>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</si>
  <si>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</si>
  <si>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</si>
  <si>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</si>
  <si>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</si>
  <si>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</si>
  <si>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</si>
  <si>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</si>
  <si>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</si>
  <si>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</si>
  <si>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</si>
  <si>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</si>
  <si>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</si>
  <si>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</si>
  <si>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</si>
  <si>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</si>
  <si>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</si>
  <si>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</si>
  <si>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</si>
  <si>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</si>
  <si>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</si>
  <si>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</si>
  <si>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</si>
  <si>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</si>
  <si>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</si>
  <si>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</si>
  <si>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</si>
  <si>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</si>
  <si>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</si>
  <si>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</si>
  <si>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</si>
  <si>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</si>
  <si>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</si>
  <si>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</si>
  <si>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</si>
  <si>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</si>
  <si>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</si>
  <si>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</si>
  <si>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</si>
  <si>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</si>
  <si>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</si>
  <si>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</si>
  <si>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</si>
  <si>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</si>
  <si>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</si>
  <si>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</si>
  <si>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</si>
  <si>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</si>
  <si>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</si>
  <si>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</si>
  <si>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</si>
  <si>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</si>
  <si>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</si>
  <si>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</si>
  <si>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</si>
  <si>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</si>
  <si>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</si>
  <si>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</si>
  <si>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</si>
  <si>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</si>
  <si>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</si>
  <si>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</si>
  <si>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</si>
  <si>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</si>
  <si>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</si>
  <si>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</si>
  <si>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</si>
  <si>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</si>
  <si>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</si>
  <si>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</si>
  <si>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</si>
  <si>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</si>
  <si>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</si>
  <si>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</si>
  <si>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</si>
  <si>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</si>
  <si>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</si>
  <si>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</si>
  <si>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</si>
  <si>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</si>
  <si>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</si>
  <si>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</si>
  <si>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</si>
  <si>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</si>
  <si>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</si>
  <si>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</si>
  <si>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</si>
  <si>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</si>
  <si>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</si>
  <si>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</si>
  <si>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</si>
  <si>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</si>
  <si>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</si>
  <si>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</si>
  <si>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</si>
  <si>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</si>
  <si>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</si>
  <si>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</si>
  <si>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</si>
  <si>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</si>
  <si>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</si>
  <si>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</si>
  <si>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</si>
  <si>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</si>
  <si>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</si>
  <si>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</si>
  <si>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</si>
  <si>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</si>
  <si>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</si>
  <si>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</si>
  <si>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</si>
  <si>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</si>
  <si>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</si>
  <si>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</si>
  <si>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</si>
  <si>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</si>
  <si>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</si>
  <si>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</si>
  <si>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</si>
  <si>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</si>
  <si>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</si>
  <si>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</si>
  <si>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</si>
  <si>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</si>
  <si>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</si>
  <si>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</si>
  <si>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</si>
  <si>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</si>
  <si>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</si>
  <si>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</si>
  <si>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</si>
  <si>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</si>
  <si>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</si>
  <si>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</si>
  <si>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</si>
  <si>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</si>
  <si>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</si>
  <si>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</si>
  <si>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</si>
  <si>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</si>
  <si>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</si>
  <si>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</si>
  <si>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</si>
  <si>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</si>
  <si>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</si>
  <si>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</si>
  <si>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</si>
  <si>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</si>
  <si>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</si>
  <si>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</si>
  <si>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</si>
  <si>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</si>
  <si>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</si>
  <si>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</si>
  <si>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</si>
  <si>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</si>
  <si>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</si>
  <si>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</si>
  <si>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</si>
  <si>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</si>
  <si>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</si>
  <si>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</si>
  <si>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</si>
  <si>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</si>
  <si>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</si>
  <si>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</si>
  <si>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</si>
  <si>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</si>
  <si>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</si>
  <si>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</si>
  <si>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</si>
  <si>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</si>
  <si>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</si>
  <si>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</si>
  <si>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</si>
  <si>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</si>
  <si>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</si>
  <si>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</si>
  <si>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</si>
  <si>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</si>
  <si>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</si>
  <si>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</si>
  <si>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</si>
  <si>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</si>
  <si>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</si>
  <si>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</si>
  <si>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</si>
  <si>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</si>
  <si>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</si>
  <si>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</si>
  <si>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</si>
  <si>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</si>
  <si>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</si>
  <si>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</si>
  <si>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</si>
  <si>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</si>
  <si>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</si>
  <si>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</si>
  <si>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</si>
  <si>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</si>
  <si>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</si>
  <si>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</si>
  <si>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</si>
  <si>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</si>
  <si>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</si>
  <si>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</si>
  <si>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</si>
  <si>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</si>
  <si>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</si>
  <si>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</si>
  <si>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</si>
  <si>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</si>
  <si>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</si>
  <si>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</si>
  <si>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</si>
  <si>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</si>
  <si>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</si>
  <si>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</si>
  <si>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</si>
  <si>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</si>
  <si>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</si>
  <si>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</si>
  <si>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</si>
  <si>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</si>
  <si>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</si>
  <si>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</si>
  <si>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</si>
  <si>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</si>
  <si>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</si>
  <si>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</si>
  <si>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</si>
  <si>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</si>
  <si>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</si>
  <si>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</si>
  <si>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</si>
  <si>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</si>
  <si>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</si>
  <si>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</si>
  <si>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</si>
  <si>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</si>
  <si>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</si>
  <si>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</si>
  <si>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</si>
  <si>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</si>
  <si>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</si>
  <si>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</si>
  <si>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</si>
  <si>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</si>
  <si>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</si>
  <si>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</si>
  <si>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</si>
  <si>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</si>
  <si>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</si>
  <si>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</si>
  <si>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</si>
  <si>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</si>
  <si>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</si>
  <si>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</si>
  <si>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</si>
  <si>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</si>
  <si>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</si>
  <si>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</si>
  <si>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</si>
  <si>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</si>
  <si>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</si>
  <si>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</si>
  <si>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</si>
  <si>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</si>
  <si>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</si>
  <si>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</si>
  <si>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</si>
  <si>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</si>
  <si>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</si>
  <si>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</si>
  <si>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</si>
  <si>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</si>
  <si>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</si>
  <si>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</si>
  <si>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</si>
  <si>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</si>
  <si>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</si>
  <si>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</si>
  <si>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</si>
  <si>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</si>
  <si>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</si>
  <si>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</si>
  <si>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</si>
  <si>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</si>
  <si>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</si>
  <si>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</si>
  <si>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</si>
  <si>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</si>
  <si>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</si>
  <si>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</si>
  <si>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</si>
  <si>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</si>
  <si>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</si>
  <si>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</si>
  <si>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</si>
  <si>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</si>
  <si>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</si>
  <si>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</si>
  <si>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</si>
  <si>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</si>
  <si>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</si>
  <si>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</si>
  <si>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</si>
  <si>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</si>
  <si>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</si>
  <si>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</si>
  <si>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</si>
  <si>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</si>
  <si>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</si>
  <si>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</si>
  <si>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</si>
  <si>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</si>
  <si>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</si>
  <si>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</si>
  <si>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</si>
  <si>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</si>
  <si>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</si>
  <si>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</si>
  <si>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</si>
  <si>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</si>
  <si>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</si>
  <si>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</si>
  <si>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</si>
  <si>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</si>
  <si>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</si>
  <si>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</si>
  <si>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</si>
  <si>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</si>
  <si>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</si>
  <si>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</si>
  <si>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</si>
  <si>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</si>
  <si>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</si>
  <si>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</si>
  <si>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</si>
  <si>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</si>
  <si>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</si>
  <si>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</si>
  <si>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</si>
  <si>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</si>
  <si>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</si>
  <si>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</si>
  <si>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</si>
  <si>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</si>
  <si>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</si>
  <si>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</si>
  <si>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</si>
  <si>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</si>
  <si>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</si>
  <si>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</si>
  <si>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</si>
  <si>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</si>
  <si>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</si>
  <si>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</si>
  <si>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</si>
  <si>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</si>
  <si>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</si>
  <si>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</si>
  <si>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</si>
  <si>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</si>
  <si>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</si>
  <si>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</si>
  <si>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</si>
  <si>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</si>
  <si>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</si>
  <si>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</si>
  <si>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</si>
  <si>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</si>
  <si>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</si>
  <si>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</si>
  <si>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</si>
  <si>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</si>
  <si>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</si>
  <si>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</si>
  <si>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</si>
  <si>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</si>
  <si>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</si>
  <si>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</si>
  <si>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</si>
  <si>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</si>
  <si>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</si>
  <si>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</si>
  <si>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</si>
  <si>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</si>
  <si>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</si>
  <si>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</si>
  <si>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</si>
  <si>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</si>
  <si>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</si>
  <si>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</si>
  <si>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</si>
  <si>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</si>
  <si>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</si>
  <si>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</si>
  <si>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</si>
  <si>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</si>
  <si>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</si>
  <si>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</si>
  <si>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</si>
  <si>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</si>
  <si>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</si>
  <si>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</si>
  <si>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</si>
  <si>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</si>
  <si>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</si>
  <si>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</si>
  <si>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</si>
  <si>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</si>
  <si>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</si>
  <si>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</si>
  <si>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</si>
  <si>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</si>
  <si>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</si>
  <si>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</si>
  <si>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</si>
  <si>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</si>
  <si>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</si>
  <si>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</si>
  <si>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</si>
  <si>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</si>
  <si>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</si>
  <si>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</si>
  <si>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</si>
  <si>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</si>
  <si>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</si>
  <si>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</si>
  <si>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</si>
  <si>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</si>
  <si>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</si>
  <si>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</si>
  <si>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</si>
  <si>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</si>
  <si>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</si>
  <si>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</si>
  <si>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</si>
  <si>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</si>
  <si>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</si>
  <si>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</si>
  <si>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</si>
  <si>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</si>
  <si>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</si>
  <si>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</si>
  <si>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</si>
  <si>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</si>
  <si>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</si>
  <si>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</si>
  <si>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</si>
  <si>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</si>
  <si>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</si>
  <si>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</si>
  <si>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</si>
  <si>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</si>
  <si>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</si>
  <si>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</si>
  <si>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</si>
  <si>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</si>
  <si>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</si>
  <si>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</si>
  <si>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</si>
  <si>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</si>
  <si>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</si>
  <si>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</si>
  <si>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</si>
  <si>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</si>
  <si>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</si>
  <si>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</si>
  <si>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</si>
  <si>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</si>
  <si>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</si>
  <si>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</si>
  <si>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</si>
  <si>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</si>
  <si>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</si>
  <si>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</si>
  <si>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</si>
  <si>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</si>
  <si>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</si>
  <si>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</si>
  <si>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</si>
  <si>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</si>
  <si>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</si>
  <si>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</si>
  <si>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</si>
  <si>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</si>
  <si>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</si>
  <si>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</si>
  <si>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</si>
  <si>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</si>
  <si>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</si>
  <si>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</si>
  <si>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</si>
  <si>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</si>
  <si>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</si>
  <si>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</si>
  <si>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</si>
  <si>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</si>
  <si>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</si>
  <si>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</si>
  <si>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</si>
  <si>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</si>
  <si>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</si>
  <si>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</si>
  <si>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</si>
  <si>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</si>
  <si>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</si>
  <si>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</si>
  <si>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</si>
  <si>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</si>
  <si>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</si>
  <si>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</si>
  <si>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</si>
  <si>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</si>
  <si>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</si>
  <si>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</si>
  <si>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</si>
  <si>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</si>
  <si>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</si>
  <si>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</si>
  <si>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</si>
  <si>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</si>
  <si>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</si>
  <si>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</si>
  <si>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</si>
  <si>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</si>
  <si>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</si>
  <si>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</si>
  <si>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</si>
  <si>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</si>
  <si>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</si>
  <si>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</si>
  <si>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</si>
  <si>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</si>
  <si>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</si>
  <si>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</si>
  <si>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</si>
  <si>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</si>
  <si>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</si>
  <si>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</si>
  <si>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</si>
  <si>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</si>
  <si>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</si>
  <si>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</si>
  <si>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</si>
  <si>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</si>
  <si>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</si>
  <si>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</si>
  <si>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</si>
  <si>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</si>
  <si>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</si>
  <si>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</si>
  <si>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</si>
  <si>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</si>
  <si>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</si>
  <si>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</si>
  <si>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</si>
  <si>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</si>
  <si>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</si>
  <si>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</si>
  <si>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</si>
  <si>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</si>
  <si>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</si>
  <si>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</si>
  <si>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</si>
  <si>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</si>
  <si>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</si>
  <si>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</si>
  <si>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</si>
  <si>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</si>
  <si>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</si>
  <si>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</si>
  <si>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</si>
  <si>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</si>
  <si>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</si>
  <si>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</si>
  <si>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</si>
  <si>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</si>
  <si>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</si>
  <si>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</si>
  <si>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</si>
  <si>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</si>
  <si>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</si>
  <si>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</si>
  <si>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</si>
  <si>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</si>
  <si>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</si>
  <si>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</si>
  <si>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</si>
  <si>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</si>
  <si>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</si>
  <si>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</si>
  <si>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</si>
  <si>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</si>
  <si>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</si>
  <si>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</si>
  <si>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</si>
  <si>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</si>
  <si>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</si>
  <si>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</si>
  <si>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</si>
  <si>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</si>
  <si>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</si>
  <si>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</si>
  <si>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</si>
  <si>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</si>
  <si>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</si>
  <si>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</si>
  <si>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</si>
  <si>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</si>
  <si>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</si>
  <si>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</si>
  <si>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</si>
  <si>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</si>
  <si>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</si>
  <si>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</si>
  <si>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</si>
  <si>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</si>
  <si>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</si>
  <si>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</si>
  <si>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</si>
  <si>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</si>
  <si>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</si>
  <si>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</si>
  <si>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</si>
  <si>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</si>
  <si>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</si>
  <si>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</si>
  <si>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</si>
  <si>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</si>
  <si>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</si>
  <si>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</si>
  <si>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</si>
  <si>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</si>
  <si>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</si>
  <si>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</si>
  <si>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</si>
  <si>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</si>
  <si>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</si>
  <si>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</si>
  <si>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</si>
  <si>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</si>
  <si>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</si>
  <si>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</si>
  <si>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</si>
  <si>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</si>
  <si>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</si>
  <si>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</si>
  <si>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</si>
  <si>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</si>
  <si>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</si>
  <si>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</si>
  <si>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</si>
  <si>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</si>
  <si>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</si>
  <si>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</si>
  <si>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</si>
  <si>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</si>
  <si>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</si>
  <si>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</si>
  <si>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</si>
  <si>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</si>
  <si>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</si>
  <si>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</si>
  <si>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</si>
  <si>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</si>
  <si>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</si>
  <si>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</si>
  <si>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</si>
  <si>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</si>
  <si>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</si>
  <si>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</si>
  <si>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</si>
  <si>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</si>
  <si>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</si>
  <si>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</si>
  <si>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</si>
  <si>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</si>
  <si>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</si>
  <si>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</si>
  <si>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</si>
  <si>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</si>
  <si>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</si>
  <si>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</si>
  <si>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</si>
  <si>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</si>
  <si>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</si>
  <si>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</si>
  <si>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</si>
  <si>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</si>
  <si>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</si>
  <si>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</si>
  <si>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</si>
  <si>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</si>
  <si>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</si>
  <si>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</si>
  <si>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</si>
  <si>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</si>
  <si>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</si>
  <si>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</si>
  <si>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</si>
  <si>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</si>
  <si>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</si>
  <si>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</si>
  <si>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</si>
  <si>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</si>
  <si>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</si>
  <si>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</si>
  <si>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</si>
  <si>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</si>
  <si>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</si>
  <si>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</si>
  <si>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</si>
  <si>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</si>
  <si>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</si>
  <si>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</si>
  <si>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</si>
  <si>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</si>
  <si>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</si>
  <si>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</si>
  <si>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</si>
  <si>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</si>
  <si>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</si>
  <si>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</si>
  <si>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</si>
  <si>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</si>
  <si>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</si>
  <si>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</si>
  <si>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</si>
  <si>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</si>
  <si>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</si>
  <si>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</si>
  <si>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</si>
  <si>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</si>
  <si>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</si>
  <si>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</si>
  <si>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</si>
  <si>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</si>
  <si>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</si>
  <si>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</si>
  <si>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</si>
  <si>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</si>
  <si>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</si>
  <si>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</si>
  <si>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</si>
  <si>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</si>
  <si>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</si>
  <si>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</si>
  <si>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</si>
  <si>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</si>
  <si>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</si>
  <si>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</si>
  <si>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</si>
  <si>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</si>
  <si>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</si>
  <si>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</si>
  <si>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</si>
  <si>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</si>
  <si>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</si>
  <si>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</si>
  <si>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</si>
  <si>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</si>
  <si>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</si>
  <si>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</si>
  <si>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</si>
  <si>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</si>
  <si>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</si>
  <si>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</si>
  <si>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</si>
  <si>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</si>
  <si>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</si>
  <si>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</si>
  <si>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</si>
  <si>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</si>
  <si>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</si>
  <si>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</si>
  <si>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</si>
  <si>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</si>
  <si>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</si>
  <si>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</si>
  <si>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</si>
  <si>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</si>
  <si>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</si>
  <si>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</si>
  <si>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</si>
  <si>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</si>
  <si>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</si>
  <si>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</si>
  <si>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</si>
  <si>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</si>
  <si>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</si>
  <si>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</si>
  <si>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</si>
  <si>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</si>
  <si>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</si>
  <si>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</si>
  <si>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</si>
  <si>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</si>
  <si>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</si>
  <si>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</si>
  <si>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</si>
  <si>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</si>
  <si>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</si>
  <si>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</si>
  <si>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</si>
  <si>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</si>
  <si>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</si>
  <si>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</si>
  <si>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</si>
  <si>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</si>
  <si>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</si>
  <si>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</si>
  <si>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</si>
  <si>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</si>
  <si>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</si>
  <si>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</si>
  <si>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</si>
  <si>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</si>
  <si>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</si>
  <si>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</si>
  <si>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</si>
  <si>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</si>
  <si>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</si>
  <si>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</si>
  <si>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</si>
  <si>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</si>
  <si>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</si>
  <si>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</si>
  <si>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</si>
  <si>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</si>
  <si>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</si>
  <si>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</si>
  <si>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</si>
  <si>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</si>
  <si>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</si>
  <si>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</si>
  <si>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</si>
  <si>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</si>
  <si>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</si>
  <si>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</si>
  <si>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</si>
  <si>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</si>
  <si>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</si>
  <si>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</si>
  <si>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</si>
  <si>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</si>
  <si>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</si>
  <si>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</si>
  <si>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</si>
  <si>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</si>
  <si>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</si>
  <si>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</si>
  <si>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</si>
  <si>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</si>
  <si>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</si>
  <si>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</si>
  <si>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</si>
  <si>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</si>
  <si>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</si>
  <si>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</si>
  <si>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</si>
  <si>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</si>
  <si>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</si>
  <si>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</si>
  <si>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</si>
  <si>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</si>
  <si>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</si>
  <si>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</si>
  <si>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</si>
  <si>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</si>
  <si>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</si>
  <si>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</si>
  <si>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</si>
  <si>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</si>
  <si>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</si>
  <si>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</si>
  <si>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</si>
  <si>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</si>
  <si>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</si>
  <si>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</si>
  <si>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</si>
  <si>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</si>
  <si>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</si>
  <si>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</si>
  <si>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</si>
  <si>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</si>
  <si>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</si>
  <si>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</si>
  <si>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</si>
  <si>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</si>
  <si>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</si>
  <si>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</si>
  <si>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</si>
  <si>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</si>
  <si>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</si>
  <si>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</si>
  <si>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</si>
  <si>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</si>
  <si>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</si>
  <si>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</si>
  <si>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</si>
  <si>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</si>
  <si>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</si>
  <si>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</si>
  <si>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</si>
  <si>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</si>
  <si>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</si>
  <si>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</si>
  <si>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</si>
  <si>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</si>
  <si>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</si>
  <si>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</si>
  <si>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</si>
  <si>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</si>
  <si>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</si>
  <si>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</si>
  <si>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</si>
  <si>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</si>
  <si>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</si>
  <si>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</si>
  <si>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</si>
  <si>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</si>
  <si>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</si>
  <si>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</si>
  <si>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</si>
  <si>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</si>
  <si>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</si>
  <si>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</si>
  <si>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</si>
  <si>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</si>
  <si>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</si>
  <si>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</si>
  <si>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</si>
  <si>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</si>
  <si>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</si>
  <si>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</si>
  <si>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</si>
  <si>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</si>
  <si>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</si>
  <si>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</si>
  <si>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</si>
  <si>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</si>
  <si>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</si>
  <si>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</si>
  <si>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</si>
  <si>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</si>
  <si>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</si>
  <si>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</si>
  <si>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</si>
  <si>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</si>
  <si>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</si>
  <si>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</si>
  <si>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</si>
  <si>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</si>
  <si>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</si>
  <si>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</si>
  <si>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</si>
  <si>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</si>
  <si>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</si>
  <si>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</si>
  <si>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</si>
  <si>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</si>
  <si>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</si>
  <si>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</si>
  <si>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</si>
  <si>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</si>
  <si>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</si>
  <si>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</si>
  <si>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</si>
  <si>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</si>
  <si>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</si>
  <si>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</si>
  <si>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</si>
  <si>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</si>
  <si>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</si>
  <si>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</si>
  <si>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</si>
  <si>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</si>
  <si>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</si>
  <si>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</si>
  <si>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</si>
  <si>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</si>
  <si>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</si>
  <si>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</si>
  <si>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</si>
  <si>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</si>
  <si>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</si>
  <si>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</si>
  <si>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</si>
  <si>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</si>
  <si>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</si>
  <si>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</si>
  <si>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</si>
  <si>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</si>
  <si>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</si>
  <si>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</si>
  <si>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</si>
  <si>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</si>
  <si>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</si>
  <si>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</si>
  <si>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</si>
  <si>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</si>
  <si>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</si>
  <si>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</si>
  <si>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</si>
  <si>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</si>
  <si>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</si>
  <si>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</si>
  <si>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</si>
  <si>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</si>
  <si>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</si>
  <si>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</si>
  <si>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</si>
  <si>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</si>
  <si>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</si>
  <si>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</si>
  <si>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</si>
  <si>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</si>
  <si>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</si>
  <si>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</si>
  <si>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</si>
  <si>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</si>
  <si>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</si>
  <si>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</si>
  <si>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</si>
  <si>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</si>
  <si>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</si>
  <si>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</si>
  <si>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</si>
  <si>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</si>
  <si>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</si>
  <si>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</si>
  <si>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</si>
  <si>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</si>
  <si>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</si>
  <si>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</si>
  <si>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</si>
  <si>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</si>
  <si>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</si>
  <si>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</si>
  <si>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</si>
  <si>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</si>
  <si>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</si>
  <si>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</si>
  <si>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</si>
  <si>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</si>
  <si>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</si>
  <si>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</si>
  <si>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</si>
  <si>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</si>
  <si>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</si>
  <si>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</si>
  <si>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</si>
  <si>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</si>
  <si>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</si>
  <si>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</si>
  <si>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</si>
  <si>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</si>
  <si>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</si>
  <si>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</si>
  <si>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</si>
  <si>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</si>
  <si>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</si>
  <si>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</si>
  <si>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</si>
  <si>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</si>
  <si>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</si>
  <si>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</si>
  <si>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</si>
  <si>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</si>
  <si>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</si>
  <si>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</si>
  <si>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</si>
  <si>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</si>
  <si>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</si>
  <si>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</si>
  <si>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</si>
  <si>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</si>
  <si>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</si>
  <si>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</si>
  <si>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</si>
  <si>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</si>
  <si>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</si>
  <si>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</si>
  <si>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</si>
  <si>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</si>
  <si>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</si>
  <si>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</si>
  <si>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</si>
  <si>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</si>
  <si>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</si>
  <si>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</si>
  <si>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</si>
  <si>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</si>
  <si>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</si>
  <si>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</si>
  <si>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</si>
  <si>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</si>
  <si>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</si>
  <si>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</si>
  <si>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</si>
  <si>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</si>
  <si>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</si>
  <si>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</si>
  <si>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</si>
  <si>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</si>
  <si>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</si>
  <si>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</si>
  <si>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</si>
  <si>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</si>
  <si>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</si>
  <si>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</si>
  <si>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</si>
  <si>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</si>
  <si>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</si>
  <si>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</si>
  <si>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</si>
  <si>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</si>
  <si>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</si>
  <si>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</si>
  <si>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</si>
  <si>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</si>
  <si>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</si>
  <si>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</si>
  <si>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</si>
  <si>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</si>
  <si>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</si>
  <si>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</si>
  <si>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</si>
  <si>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</si>
  <si>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</si>
  <si>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</si>
  <si>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</si>
  <si>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</si>
  <si>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</si>
  <si>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</si>
  <si>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</si>
  <si>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</si>
  <si>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</si>
  <si>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</si>
  <si>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</si>
  <si>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</si>
  <si>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</si>
  <si>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</si>
  <si>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</si>
  <si>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</si>
  <si>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</si>
  <si>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</si>
  <si>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</si>
  <si>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</si>
  <si>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</si>
  <si>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</si>
  <si>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</si>
  <si>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</si>
  <si>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</si>
  <si>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</si>
  <si>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</si>
  <si>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</si>
  <si>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</si>
  <si>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</si>
  <si>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</si>
  <si>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</si>
  <si>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</si>
  <si>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</si>
  <si>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</si>
  <si>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</si>
  <si>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</si>
  <si>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</si>
  <si>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</si>
  <si>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</si>
  <si>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</si>
  <si>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</si>
  <si>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</si>
  <si>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</si>
  <si>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</si>
  <si>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</si>
  <si>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</si>
  <si>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</si>
  <si>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</si>
  <si>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</si>
  <si>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</si>
  <si>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</si>
  <si>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</si>
  <si>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</si>
  <si>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</si>
  <si>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</si>
  <si>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</si>
  <si>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</si>
  <si>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</si>
  <si>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</si>
  <si>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</si>
  <si>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</si>
  <si>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</si>
  <si>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</si>
  <si>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</si>
  <si>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</si>
  <si>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</si>
  <si>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</si>
  <si>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</si>
  <si>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</si>
  <si>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</si>
  <si>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</si>
  <si>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</si>
  <si>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</si>
  <si>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</si>
  <si>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</si>
  <si>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</si>
  <si>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</si>
  <si>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</si>
  <si>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</si>
  <si>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</si>
  <si>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</si>
  <si>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</si>
  <si>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</si>
  <si>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</si>
  <si>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</si>
  <si>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</si>
  <si>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</si>
  <si>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</si>
  <si>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</si>
  <si>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</si>
  <si>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</si>
  <si>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</si>
  <si>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</si>
  <si>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</si>
  <si>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</si>
  <si>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</si>
  <si>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</si>
  <si>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</si>
  <si>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</si>
  <si>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</si>
  <si>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</si>
  <si>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</si>
  <si>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</si>
  <si>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</si>
  <si>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</si>
  <si>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</si>
  <si>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</si>
  <si>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</si>
  <si>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</si>
  <si>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</si>
  <si>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</si>
  <si>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</si>
  <si>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</si>
  <si>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</si>
  <si>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</si>
  <si>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</si>
  <si>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</si>
  <si>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</si>
  <si>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</si>
  <si>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</si>
  <si>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</si>
  <si>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</si>
  <si>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</si>
  <si>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</si>
  <si>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</si>
  <si>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</si>
  <si>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</si>
  <si>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</si>
  <si>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</si>
  <si>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</si>
  <si>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</si>
  <si>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</si>
  <si>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</si>
  <si>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</si>
  <si>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</si>
  <si>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</si>
  <si>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</si>
  <si>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</si>
  <si>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</si>
  <si>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</si>
  <si>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</si>
  <si>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</si>
  <si>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</si>
  <si>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</si>
  <si>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</si>
  <si>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</si>
  <si>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</si>
  <si>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</si>
  <si>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</si>
  <si>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</si>
  <si>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</si>
  <si>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</si>
  <si>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</si>
  <si>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</si>
  <si>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</si>
  <si>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</si>
  <si>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</si>
  <si>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</si>
  <si>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</si>
  <si>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</si>
  <si>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</si>
  <si>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</si>
  <si>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</si>
  <si>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</si>
  <si>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</si>
  <si>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</si>
  <si>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</si>
  <si>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</si>
  <si>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</si>
  <si>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</si>
  <si>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</si>
  <si>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</si>
  <si>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</si>
  <si>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</si>
  <si>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</si>
  <si>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</si>
  <si>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</si>
  <si>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</si>
  <si>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</si>
  <si>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</si>
  <si>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</si>
  <si>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</si>
  <si>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</si>
  <si>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</si>
  <si>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</si>
  <si>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</si>
  <si>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</si>
  <si>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</si>
  <si>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</si>
  <si>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</si>
  <si>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</si>
  <si>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</si>
  <si>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</si>
  <si>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</si>
  <si>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</si>
  <si>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</si>
  <si>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</si>
  <si>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</si>
  <si>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</si>
  <si>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</si>
  <si>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</si>
  <si>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</si>
  <si>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</si>
  <si>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</si>
  <si>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</si>
  <si>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</si>
  <si>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</si>
  <si>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</si>
  <si>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</si>
  <si>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</si>
  <si>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</si>
  <si>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</si>
  <si>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</si>
  <si>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</si>
  <si>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</si>
  <si>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</si>
  <si>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</si>
  <si>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</si>
  <si>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</si>
  <si>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</si>
  <si>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</si>
  <si>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</si>
  <si>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</si>
  <si>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</si>
  <si>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</si>
  <si>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</si>
  <si>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</si>
  <si>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</si>
  <si>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</si>
  <si>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</si>
  <si>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</si>
  <si>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</si>
  <si>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</si>
  <si>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</si>
  <si>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</si>
  <si>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</si>
  <si>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</si>
  <si>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</si>
  <si>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</si>
  <si>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</si>
  <si>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</si>
  <si>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</si>
  <si>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</si>
  <si>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</si>
  <si>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</si>
  <si>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</si>
  <si>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</si>
  <si>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</si>
  <si>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</si>
  <si>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</si>
  <si>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</si>
  <si>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</si>
  <si>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</si>
  <si>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</si>
  <si>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</si>
  <si>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</si>
  <si>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</si>
  <si>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</si>
  <si>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</si>
  <si>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</si>
  <si>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</si>
  <si>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</si>
  <si>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</si>
  <si>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</si>
  <si>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</si>
  <si>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</si>
  <si>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</si>
  <si>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</si>
  <si>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</si>
  <si>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</si>
  <si>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</si>
  <si>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</si>
  <si>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</si>
  <si>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</si>
  <si>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</si>
  <si>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</si>
  <si>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</si>
  <si>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</si>
  <si>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</si>
  <si>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</si>
  <si>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</si>
  <si>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</si>
  <si>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</si>
  <si>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</si>
  <si>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</si>
  <si>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</si>
  <si>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</si>
  <si>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</si>
  <si>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</si>
  <si>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</si>
  <si>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</si>
  <si>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</si>
  <si>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</si>
  <si>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</si>
  <si>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</si>
  <si>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</si>
  <si>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</si>
  <si>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</si>
  <si>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</si>
  <si>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</si>
  <si>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</si>
  <si>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</si>
  <si>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</si>
  <si>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</si>
  <si>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</si>
  <si>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</si>
  <si>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</si>
  <si>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</si>
  <si>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</si>
  <si>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</si>
  <si>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</si>
  <si>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</si>
  <si>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</si>
  <si>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</si>
  <si>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</si>
  <si>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</si>
  <si>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</si>
  <si>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</si>
  <si>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</si>
  <si>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</si>
  <si>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</si>
  <si>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</si>
  <si>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</si>
  <si>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</si>
  <si>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</si>
  <si>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</si>
  <si>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</si>
  <si>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</si>
  <si>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</si>
  <si>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</si>
  <si>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</si>
  <si>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</si>
  <si>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</si>
  <si>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</si>
  <si>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</si>
  <si>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</si>
  <si>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</si>
  <si>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</si>
  <si>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</si>
  <si>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</si>
  <si>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</si>
  <si>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</si>
  <si>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</si>
  <si>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</si>
  <si>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</si>
  <si>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</si>
  <si>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</si>
  <si>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</si>
  <si>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</si>
  <si>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</si>
  <si>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</si>
  <si>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</si>
  <si>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</si>
  <si>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</si>
  <si>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</si>
  <si>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</si>
  <si>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</si>
  <si>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</si>
  <si>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</si>
  <si>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</si>
  <si>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</si>
  <si>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</si>
  <si>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</si>
  <si>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</si>
  <si>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</si>
  <si>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</si>
  <si>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</si>
  <si>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</si>
  <si>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</si>
  <si>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</si>
  <si>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</si>
  <si>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</si>
  <si>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</si>
  <si>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</si>
  <si>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</si>
  <si>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</si>
  <si>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</si>
  <si>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</si>
  <si>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</si>
  <si>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</si>
  <si>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</si>
  <si>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</si>
  <si>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</si>
  <si>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</si>
  <si>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</si>
  <si>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</si>
  <si>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</si>
  <si>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</si>
  <si>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</si>
  <si>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</si>
  <si>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</si>
  <si>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</si>
  <si>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</si>
  <si>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</si>
  <si>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</si>
  <si>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</si>
  <si>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</si>
  <si>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</si>
  <si>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</si>
  <si>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</si>
  <si>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</si>
  <si>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</si>
  <si>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</si>
  <si>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</si>
  <si>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</si>
  <si>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</si>
  <si>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</si>
  <si>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</si>
  <si>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</si>
  <si>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</si>
  <si>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</si>
  <si>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</si>
  <si>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</si>
  <si>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</si>
  <si>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</si>
  <si>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</si>
  <si>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</si>
  <si>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</si>
  <si>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</si>
  <si>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</si>
  <si>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</si>
  <si>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</si>
  <si>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</si>
  <si>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</si>
  <si>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</si>
  <si>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</si>
  <si>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</si>
  <si>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</si>
  <si>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</si>
  <si>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</si>
  <si>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</si>
  <si>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</si>
  <si>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</si>
  <si>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</si>
  <si>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</si>
  <si>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</si>
  <si>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</si>
  <si>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</si>
  <si>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</si>
  <si>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</si>
  <si>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</si>
  <si>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</si>
  <si>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</si>
  <si>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</si>
  <si>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</si>
  <si>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</si>
  <si>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</si>
  <si>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</si>
  <si>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</si>
  <si>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</si>
  <si>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</si>
  <si>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</si>
  <si>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</si>
  <si>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</si>
  <si>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</si>
  <si>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</si>
  <si>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</si>
  <si>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</si>
  <si>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</si>
  <si>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</si>
  <si>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</si>
  <si>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</si>
  <si>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</si>
  <si>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</si>
  <si>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</si>
  <si>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</si>
  <si>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</si>
  <si>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</si>
  <si>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</si>
  <si>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</si>
  <si>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</si>
  <si>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</si>
  <si>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</si>
  <si>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</si>
  <si>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</si>
  <si>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</si>
  <si>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</si>
  <si>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</si>
  <si>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</si>
  <si>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</si>
  <si>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</si>
  <si>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</si>
  <si>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</si>
  <si>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</si>
  <si>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</si>
  <si>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</si>
  <si>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</si>
  <si>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</si>
  <si>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</si>
  <si>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</si>
  <si>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</si>
  <si>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</si>
  <si>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</si>
  <si>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</si>
  <si>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</si>
  <si>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</si>
  <si>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</si>
  <si>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</si>
  <si>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</si>
  <si>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</si>
  <si>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</si>
  <si>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</si>
  <si>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</si>
  <si>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</si>
  <si>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</si>
  <si>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</si>
  <si>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</si>
  <si>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</si>
  <si>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</si>
  <si>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</si>
  <si>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</si>
  <si>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</si>
  <si>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</si>
  <si>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</si>
  <si>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</si>
  <si>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</si>
  <si>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</si>
  <si>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</si>
  <si>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</si>
  <si>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</si>
  <si>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</si>
  <si>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</si>
  <si>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</si>
  <si>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</si>
  <si>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</si>
  <si>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</si>
  <si>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</si>
  <si>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</si>
  <si>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</si>
  <si>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</si>
  <si>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</si>
  <si>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</si>
  <si>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</si>
  <si>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</si>
  <si>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</si>
  <si>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</si>
  <si>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</si>
  <si>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</si>
  <si>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</si>
  <si>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</si>
  <si>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</si>
  <si>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</si>
  <si>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</si>
  <si>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</si>
  <si>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</si>
  <si>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</si>
  <si>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</si>
  <si>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</si>
  <si>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</si>
  <si>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</si>
  <si>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</si>
  <si>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</si>
  <si>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</si>
  <si>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</si>
  <si>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</si>
  <si>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</si>
  <si>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</si>
  <si>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</si>
  <si>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</si>
  <si>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</si>
  <si>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</si>
  <si>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</si>
  <si>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</si>
  <si>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</si>
  <si>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</si>
  <si>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</si>
  <si>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</si>
  <si>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</si>
  <si>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</si>
  <si>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</si>
  <si>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</si>
  <si>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</si>
  <si>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</si>
  <si>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</si>
  <si>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</si>
  <si>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</si>
  <si>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</si>
  <si>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</si>
  <si>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</si>
  <si>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</si>
  <si>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</si>
  <si>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</si>
  <si>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</si>
  <si>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</si>
  <si>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</si>
  <si>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</si>
  <si>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</si>
  <si>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</si>
  <si>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</si>
  <si>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</si>
  <si>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</si>
  <si>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</si>
  <si>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</si>
  <si>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</si>
  <si>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</si>
  <si>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</si>
  <si>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</si>
  <si>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</si>
  <si>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</si>
  <si>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</si>
  <si>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</si>
  <si>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</si>
  <si>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</si>
  <si>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</si>
  <si>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</si>
  <si>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</si>
  <si>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</si>
  <si>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</si>
  <si>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</si>
  <si>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</si>
  <si>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</si>
  <si>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</si>
  <si>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</si>
  <si>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</si>
  <si>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</si>
  <si>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</si>
  <si>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</si>
  <si>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</si>
  <si>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</si>
  <si>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</si>
  <si>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</si>
  <si>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</si>
  <si>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</si>
  <si>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</si>
  <si>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</si>
  <si>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</si>
  <si>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</si>
  <si>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</si>
  <si>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</si>
  <si>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</si>
  <si>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</si>
  <si>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</si>
  <si>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</si>
  <si>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</si>
  <si>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</si>
  <si>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</si>
  <si>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</si>
  <si>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</si>
  <si>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</si>
  <si>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</si>
  <si>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</si>
  <si>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</si>
  <si>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</si>
  <si>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</si>
  <si>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</si>
  <si>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</si>
  <si>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</si>
  <si>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</si>
  <si>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</si>
  <si>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</si>
  <si>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</si>
  <si>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</si>
  <si>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</si>
  <si>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</si>
  <si>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</si>
  <si>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</si>
  <si>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</si>
  <si>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</si>
  <si>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</si>
  <si>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</si>
  <si>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</si>
  <si>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</si>
  <si>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</si>
  <si>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</si>
  <si>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</si>
  <si>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</si>
  <si>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</si>
  <si>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</si>
  <si>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</si>
  <si>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</si>
  <si>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</si>
  <si>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</si>
  <si>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</si>
  <si>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</si>
  <si>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</si>
  <si>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</si>
  <si>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</si>
  <si>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</si>
  <si>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</si>
  <si>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</si>
  <si>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</si>
  <si>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</si>
  <si>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</si>
  <si>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</si>
  <si>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</si>
  <si>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</si>
  <si>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</si>
  <si>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</si>
  <si>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</si>
  <si>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</si>
  <si>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</si>
  <si>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</si>
  <si>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</si>
  <si>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</si>
  <si>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</si>
  <si>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</si>
  <si>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</si>
  <si>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</si>
  <si>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</si>
  <si>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</si>
  <si>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</si>
  <si>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</si>
  <si>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</si>
  <si>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</si>
  <si>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</si>
  <si>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</si>
  <si>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</si>
  <si>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</si>
  <si>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</si>
  <si>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</si>
  <si>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</si>
  <si>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</si>
  <si>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</si>
  <si>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</si>
  <si>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</si>
  <si>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</si>
  <si>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</si>
  <si>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</si>
  <si>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</si>
  <si>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</si>
  <si>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</si>
  <si>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</si>
  <si>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</si>
  <si>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</si>
  <si>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</si>
  <si>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</si>
  <si>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</si>
  <si>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</si>
  <si>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</si>
  <si>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</si>
  <si>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</si>
  <si>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</si>
  <si>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</si>
  <si>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</si>
  <si>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</si>
  <si>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</si>
  <si>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</si>
  <si>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</si>
  <si>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</si>
  <si>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</si>
  <si>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</si>
  <si>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</si>
  <si>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</si>
  <si>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</si>
  <si>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</si>
  <si>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</si>
  <si>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</si>
  <si>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</si>
  <si>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</si>
  <si>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</si>
  <si>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</si>
  <si>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</si>
  <si>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</si>
  <si>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</si>
  <si>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</si>
  <si>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</si>
  <si>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</si>
  <si>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</si>
  <si>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</si>
  <si>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</si>
  <si>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</si>
  <si>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</si>
  <si>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</si>
  <si>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</si>
  <si>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</si>
  <si>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</si>
  <si>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</si>
  <si>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</si>
  <si>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</si>
  <si>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</si>
  <si>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</si>
  <si>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</si>
  <si>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</si>
  <si>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</si>
  <si>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</si>
  <si>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</si>
  <si>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</si>
  <si>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</si>
  <si>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</si>
  <si>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</si>
  <si>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</si>
  <si>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</si>
  <si>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</si>
  <si>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</si>
  <si>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</si>
  <si>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</si>
  <si>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</si>
  <si>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</si>
  <si>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</si>
  <si>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</si>
  <si>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</si>
  <si>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</si>
  <si>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</si>
  <si>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</si>
  <si>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</si>
  <si>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</si>
  <si>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</si>
  <si>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</si>
  <si>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</si>
  <si>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</si>
  <si>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</si>
  <si>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</si>
  <si>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</si>
  <si>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</si>
  <si>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</si>
  <si>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</si>
  <si>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</si>
  <si>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</si>
  <si>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</si>
  <si>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</si>
  <si>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</si>
  <si>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</si>
  <si>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</si>
  <si>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</si>
  <si>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</si>
  <si>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</si>
  <si>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</si>
  <si>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</si>
  <si>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</si>
  <si>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</si>
  <si>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</si>
  <si>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</si>
  <si>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</si>
  <si>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</si>
  <si>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</si>
  <si>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</si>
  <si>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</si>
  <si>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</si>
  <si>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</si>
  <si>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</si>
  <si>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</si>
  <si>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</si>
  <si>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</si>
  <si>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</si>
  <si>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</si>
  <si>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</si>
  <si>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</si>
  <si>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</si>
  <si>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</si>
  <si>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</si>
  <si>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</si>
  <si>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</si>
  <si>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</si>
  <si>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</si>
  <si>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</si>
  <si>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</si>
  <si>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</si>
  <si>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</si>
  <si>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</si>
  <si>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</si>
  <si>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</si>
  <si>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</si>
  <si>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</si>
  <si>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</si>
  <si>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</si>
  <si>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</si>
  <si>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</si>
  <si>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</si>
  <si>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</si>
  <si>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</si>
  <si>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</si>
  <si>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</si>
  <si>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</si>
  <si>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</si>
  <si>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</si>
  <si>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</si>
  <si>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</si>
  <si>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</si>
  <si>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</si>
  <si>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</si>
  <si>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</si>
  <si>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</si>
  <si>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</si>
  <si>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</si>
  <si>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</si>
  <si>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</si>
  <si>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</si>
  <si>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</si>
  <si>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</si>
  <si>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</si>
  <si>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</si>
  <si>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</si>
  <si>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</si>
  <si>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</si>
  <si>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</si>
  <si>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</si>
  <si>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</si>
  <si>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</si>
  <si>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</si>
  <si>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</si>
  <si>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</si>
  <si>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</si>
  <si>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</si>
  <si>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</si>
  <si>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</si>
  <si>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</si>
  <si>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</si>
  <si>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</si>
  <si>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</si>
  <si>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</si>
  <si>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</si>
  <si>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</si>
  <si>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</si>
  <si>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</si>
  <si>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</si>
  <si>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</si>
  <si>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</si>
  <si>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</si>
  <si>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</si>
  <si>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</si>
  <si>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</si>
  <si>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</si>
  <si>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</si>
  <si>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</si>
  <si>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</si>
  <si>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</si>
  <si>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</si>
  <si>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</si>
  <si>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</si>
  <si>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</si>
  <si>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</si>
  <si>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</si>
  <si>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</si>
  <si>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</si>
  <si>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</si>
  <si>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</si>
  <si>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</si>
  <si>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</si>
  <si>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</si>
  <si>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</si>
  <si>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</si>
  <si>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</si>
  <si>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</si>
  <si>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</si>
  <si>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</si>
  <si>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</si>
  <si>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</si>
  <si>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</si>
  <si>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</si>
  <si>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</si>
  <si>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</si>
  <si>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</si>
  <si>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</si>
  <si>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</si>
  <si>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</si>
  <si>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</si>
  <si>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</si>
  <si>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</si>
  <si>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</si>
  <si>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</si>
  <si>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</si>
  <si>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</si>
  <si>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</si>
  <si>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</si>
  <si>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</si>
  <si>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</si>
  <si>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</si>
  <si>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</si>
  <si>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</si>
  <si>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</si>
  <si>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</si>
  <si>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</si>
  <si>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</si>
  <si>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</si>
  <si>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</si>
  <si>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</si>
  <si>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</si>
  <si>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</si>
  <si>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</si>
  <si>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</si>
  <si>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</si>
  <si>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</si>
  <si>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</si>
  <si>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</si>
  <si>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</si>
  <si>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</si>
  <si>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</si>
  <si>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</si>
  <si>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</si>
  <si>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</si>
  <si>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</si>
  <si>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</si>
  <si>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</si>
  <si>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</si>
  <si>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</si>
  <si>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</si>
  <si>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</si>
  <si>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</si>
  <si>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</si>
  <si>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</si>
  <si>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</si>
  <si>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</si>
  <si>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</si>
  <si>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</si>
  <si>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</si>
  <si>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</si>
  <si>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</si>
  <si>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</si>
  <si>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</si>
  <si>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</si>
  <si>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</si>
  <si>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</si>
  <si>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</si>
  <si>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</si>
  <si>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</si>
  <si>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</si>
  <si>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</si>
  <si>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</si>
  <si>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</si>
  <si>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</si>
  <si>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</si>
  <si>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</si>
  <si>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</si>
  <si>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</si>
  <si>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</si>
  <si>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</si>
  <si>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</si>
  <si>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</si>
  <si>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</si>
  <si>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</si>
  <si>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</si>
  <si>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</si>
  <si>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</si>
  <si>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</si>
  <si>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</si>
  <si>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</si>
  <si>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</si>
  <si>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</si>
  <si>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</si>
  <si>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</si>
  <si>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</si>
  <si>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</si>
  <si>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</si>
  <si>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</si>
  <si>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</si>
  <si>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</si>
  <si>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</si>
  <si>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</si>
  <si>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</si>
  <si>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</si>
  <si>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</si>
  <si>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</si>
  <si>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</si>
  <si>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</si>
  <si>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</si>
  <si>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</si>
  <si>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</si>
  <si>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</si>
  <si>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</si>
  <si>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</si>
  <si>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</si>
  <si>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</si>
  <si>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</si>
  <si>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</si>
  <si>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</si>
  <si>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</si>
  <si>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</si>
  <si>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</si>
  <si>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</si>
  <si>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</si>
  <si>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</si>
  <si>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</si>
  <si>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</si>
  <si>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</si>
  <si>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</si>
  <si>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</si>
  <si>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</si>
  <si>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</si>
  <si>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</si>
  <si>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</si>
  <si>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</si>
  <si>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</si>
  <si>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</si>
  <si>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</si>
  <si>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</si>
  <si>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</si>
  <si>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</si>
  <si>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</si>
  <si>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</si>
  <si>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</si>
  <si>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</si>
  <si>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</si>
  <si>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</si>
  <si>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</si>
  <si>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</si>
  <si>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</si>
  <si>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</si>
  <si>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</si>
  <si>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</si>
  <si>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</si>
  <si>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</si>
  <si>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</si>
  <si>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</si>
  <si>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</si>
  <si>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</si>
  <si>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</si>
  <si>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</si>
  <si>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</si>
  <si>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</si>
  <si>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</si>
  <si>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</si>
  <si>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</si>
  <si>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</si>
  <si>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</si>
  <si>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</si>
  <si>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</si>
  <si>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</si>
  <si>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</si>
  <si>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</si>
  <si>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</si>
  <si>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</si>
  <si>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</si>
  <si>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</si>
  <si>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</si>
  <si>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</si>
  <si>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</si>
  <si>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</si>
  <si>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</si>
  <si>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</si>
  <si>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</si>
  <si>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</si>
  <si>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</si>
  <si>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</si>
  <si>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</si>
  <si>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</si>
  <si>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</si>
  <si>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</si>
  <si>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</si>
  <si>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</si>
  <si>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</si>
  <si>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</si>
  <si>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</si>
  <si>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</si>
  <si>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</si>
  <si>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</si>
  <si>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</si>
  <si>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</si>
  <si>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</si>
  <si>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</si>
  <si>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</si>
  <si>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</si>
  <si>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</si>
  <si>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</si>
  <si>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</si>
  <si>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</si>
  <si>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</si>
  <si>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</si>
  <si>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</si>
  <si>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</si>
  <si>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</si>
  <si>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</si>
  <si>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</si>
  <si>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</si>
  <si>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</si>
  <si>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</si>
  <si>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</si>
  <si>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</si>
  <si>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</si>
  <si>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</si>
  <si>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</si>
  <si>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</si>
  <si>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</si>
  <si>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</si>
  <si>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</si>
  <si>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</si>
  <si>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</si>
  <si>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</si>
  <si>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</si>
  <si>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</si>
  <si>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</si>
  <si>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</si>
  <si>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</si>
  <si>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</si>
  <si>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</si>
  <si>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</si>
  <si>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</si>
  <si>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</si>
  <si>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</si>
  <si>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</si>
  <si>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</si>
  <si>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</si>
  <si>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</si>
  <si>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</si>
  <si>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</si>
  <si>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</si>
  <si>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</si>
  <si>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</si>
  <si>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</si>
  <si>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</si>
  <si>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</si>
  <si>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</si>
  <si>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</si>
  <si>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</si>
  <si>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</si>
  <si>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</si>
  <si>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</si>
  <si>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</si>
  <si>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</si>
  <si>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</si>
  <si>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</si>
  <si>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</si>
  <si>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</si>
  <si>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</si>
  <si>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</si>
  <si>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</si>
  <si>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</si>
  <si>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</si>
  <si>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</si>
  <si>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</si>
  <si>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</si>
  <si>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</si>
  <si>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</si>
  <si>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</si>
  <si>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</si>
  <si>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</si>
  <si>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</si>
  <si>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</si>
  <si>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</si>
  <si>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</si>
  <si>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</si>
  <si>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</si>
  <si>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</si>
  <si>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</si>
  <si>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</si>
  <si>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</si>
  <si>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</si>
  <si>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</si>
  <si>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</si>
  <si>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</si>
  <si>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</si>
  <si>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</si>
  <si>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</si>
  <si>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</si>
  <si>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</si>
  <si>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</si>
  <si>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</si>
  <si>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</si>
  <si>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</si>
  <si>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</si>
  <si>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</si>
  <si>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</si>
  <si>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</si>
  <si>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</si>
  <si>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</si>
  <si>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</si>
  <si>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</si>
  <si>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</si>
  <si>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</si>
  <si>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</si>
  <si>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</si>
  <si>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</si>
  <si>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</si>
  <si>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</si>
  <si>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</si>
  <si>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</si>
  <si>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</si>
  <si>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</si>
  <si>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</si>
  <si>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</si>
  <si>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</si>
  <si>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</si>
  <si>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</si>
  <si>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</si>
  <si>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</si>
  <si>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</si>
  <si>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</si>
  <si>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</si>
  <si>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</si>
  <si>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</si>
  <si>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</si>
  <si>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</si>
  <si>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</si>
  <si>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</si>
  <si>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</si>
  <si>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</si>
  <si>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</si>
  <si>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</si>
  <si>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</si>
  <si>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</si>
  <si>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</si>
  <si>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</si>
  <si>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</si>
  <si>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</si>
  <si>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</si>
  <si>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</si>
  <si>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</si>
  <si>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</si>
  <si>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</si>
  <si>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</si>
  <si>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</si>
  <si>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</si>
  <si>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</si>
  <si>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</si>
  <si>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</si>
  <si>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</si>
  <si>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</si>
  <si>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</si>
  <si>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</si>
  <si>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</si>
  <si>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</si>
  <si>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</si>
  <si>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</si>
  <si>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</si>
  <si>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</si>
  <si>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</si>
  <si>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</si>
  <si>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</si>
  <si>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</si>
  <si>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</si>
  <si>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</si>
  <si>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</si>
  <si>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</si>
  <si>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</si>
  <si>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</si>
  <si>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</si>
  <si>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</si>
  <si>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</si>
  <si>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</si>
  <si>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</si>
  <si>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</si>
  <si>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</si>
  <si>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</si>
  <si>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</si>
  <si>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</si>
  <si>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</si>
  <si>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</si>
  <si>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</si>
  <si>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</si>
  <si>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</si>
  <si>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</si>
  <si>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</si>
  <si>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</si>
  <si>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</si>
  <si>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</si>
  <si>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</si>
  <si>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</si>
  <si>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</si>
  <si>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</si>
  <si>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</si>
  <si>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</si>
  <si>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</si>
  <si>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</si>
  <si>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</si>
  <si>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</si>
  <si>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</si>
  <si>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</si>
  <si>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</si>
  <si>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</si>
  <si>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</si>
  <si>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</si>
  <si>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</si>
  <si>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</si>
  <si>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</si>
  <si>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</si>
  <si>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</si>
  <si>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</si>
  <si>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</si>
  <si>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</si>
  <si>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</si>
  <si>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</si>
  <si>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</si>
  <si>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</si>
  <si>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</si>
  <si>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</si>
  <si>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</si>
  <si>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</si>
  <si>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</si>
  <si>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</si>
  <si>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</si>
  <si>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</si>
  <si>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</si>
  <si>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</si>
  <si>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</si>
  <si>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</si>
  <si>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</si>
  <si>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</si>
  <si>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</si>
  <si>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</si>
  <si>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</si>
  <si>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</si>
  <si>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</si>
  <si>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</si>
  <si>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</si>
  <si>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</si>
  <si>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</si>
  <si>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</si>
  <si>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</si>
  <si>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</si>
  <si>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</si>
  <si>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</si>
  <si>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</si>
  <si>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</si>
  <si>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</si>
  <si>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</si>
  <si>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</si>
  <si>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</si>
  <si>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</si>
  <si>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</si>
  <si>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</si>
  <si>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</si>
  <si>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</si>
  <si>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</si>
  <si>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</si>
  <si>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</si>
  <si>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</si>
  <si>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</si>
  <si>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</si>
  <si>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</si>
  <si>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</si>
  <si>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</si>
  <si>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</si>
  <si>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</si>
  <si>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</si>
  <si>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</si>
  <si>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</si>
  <si>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</si>
  <si>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</si>
  <si>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</si>
  <si>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</si>
  <si>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</si>
  <si>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</si>
  <si>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</si>
  <si>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</si>
  <si>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</si>
  <si>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</si>
  <si>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</si>
  <si>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</si>
  <si>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</si>
  <si>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</si>
  <si>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</si>
  <si>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</si>
  <si>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</si>
  <si>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</si>
  <si>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</si>
  <si>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</si>
  <si>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</si>
  <si>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</si>
  <si>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</si>
  <si>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</si>
  <si>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</si>
  <si>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</si>
  <si>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</si>
  <si>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</si>
  <si>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</si>
  <si>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</si>
  <si>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</si>
  <si>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</si>
  <si>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</si>
  <si>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</si>
  <si>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</si>
  <si>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</si>
  <si>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</si>
  <si>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</si>
  <si>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</si>
  <si>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</si>
  <si>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</si>
  <si>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</si>
  <si>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</si>
  <si>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</si>
  <si>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</si>
  <si>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</si>
  <si>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</si>
  <si>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</si>
  <si>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</si>
  <si>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</si>
  <si>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</si>
  <si>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</si>
  <si>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</si>
  <si>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</si>
  <si>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</si>
  <si>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</si>
  <si>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</si>
  <si>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</si>
  <si>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</si>
  <si>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</si>
  <si>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</si>
  <si>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</si>
  <si>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</si>
  <si>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</si>
  <si>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</si>
  <si>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</si>
  <si>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</si>
  <si>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</si>
  <si>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</si>
  <si>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</si>
  <si>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</si>
  <si>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</si>
  <si>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</si>
  <si>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</si>
  <si>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</si>
  <si>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</si>
  <si>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</si>
  <si>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</si>
  <si>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</si>
  <si>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</si>
  <si>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</si>
  <si>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</si>
  <si>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</si>
  <si>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</si>
  <si>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</si>
  <si>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</si>
  <si>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</si>
  <si>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</si>
  <si>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</si>
  <si>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</si>
  <si>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</si>
  <si>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</si>
  <si>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</si>
  <si>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</si>
  <si>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</si>
  <si>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</si>
  <si>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</si>
  <si>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</si>
  <si>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</si>
  <si>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</si>
  <si>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</si>
  <si>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</si>
  <si>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</si>
  <si>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</si>
  <si>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</si>
  <si>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</si>
  <si>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</si>
  <si>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</si>
  <si>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</si>
  <si>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</si>
  <si>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</si>
  <si>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</si>
  <si>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</si>
  <si>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</si>
  <si>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</si>
  <si>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</si>
  <si>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</si>
  <si>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</si>
  <si>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</si>
  <si>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</si>
  <si>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</si>
  <si>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</si>
  <si>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</si>
  <si>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</si>
  <si>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</si>
  <si>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</si>
  <si>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</si>
  <si>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</si>
  <si>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</si>
  <si>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</si>
  <si>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</si>
  <si>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</si>
  <si>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</si>
  <si>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</si>
  <si>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</si>
  <si>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</si>
  <si>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</si>
  <si>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</si>
  <si>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</si>
  <si>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</si>
  <si>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</si>
  <si>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</si>
  <si>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</si>
  <si>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</si>
  <si>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</si>
  <si>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</si>
  <si>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</si>
  <si>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</si>
  <si>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</si>
  <si>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</si>
  <si>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</si>
  <si>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</si>
  <si>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</si>
  <si>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</si>
  <si>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</si>
  <si>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</si>
  <si>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</si>
  <si>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</si>
  <si>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</si>
  <si>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</si>
  <si>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</si>
  <si>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</si>
  <si>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</si>
  <si>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</si>
  <si>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</si>
  <si>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</si>
  <si>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</si>
  <si>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</si>
  <si>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</si>
  <si>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</si>
  <si>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</si>
  <si>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</si>
  <si>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</si>
  <si>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</si>
  <si>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</si>
  <si>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</si>
  <si>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</si>
  <si>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</si>
  <si>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</si>
  <si>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</si>
  <si>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</si>
  <si>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</si>
  <si>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</si>
  <si>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</si>
  <si>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</si>
  <si>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</si>
  <si>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</si>
  <si>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</si>
  <si>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</si>
  <si>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</si>
  <si>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</si>
  <si>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</si>
  <si>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</si>
  <si>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</si>
  <si>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</si>
  <si>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</si>
  <si>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</si>
  <si>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</si>
  <si>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</si>
  <si>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</si>
  <si>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</si>
  <si>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</si>
  <si>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</si>
  <si>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</si>
  <si>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</si>
  <si>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</si>
  <si>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</si>
  <si>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</si>
  <si>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</si>
  <si>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</si>
  <si>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</si>
  <si>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</si>
  <si>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</si>
  <si>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</si>
  <si>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</si>
  <si>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</si>
  <si>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</si>
  <si>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</si>
  <si>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</si>
  <si>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</si>
  <si>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</si>
  <si>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</si>
  <si>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</si>
  <si>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</si>
  <si>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</si>
  <si>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</si>
  <si>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</si>
  <si>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</si>
  <si>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</si>
  <si>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</si>
  <si>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</si>
  <si>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</si>
  <si>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</si>
  <si>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</si>
  <si>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</si>
  <si>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</si>
  <si>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</si>
  <si>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</si>
  <si>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</si>
  <si>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</si>
  <si>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</si>
  <si>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</si>
  <si>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</si>
  <si>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</si>
  <si>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</si>
  <si>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</si>
  <si>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</si>
  <si>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</si>
  <si>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</si>
  <si>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</si>
  <si>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</si>
  <si>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</si>
  <si>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</si>
  <si>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</si>
  <si>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</si>
  <si>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</si>
  <si>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</si>
  <si>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</si>
  <si>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</si>
  <si>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</si>
  <si>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</si>
  <si>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</si>
  <si>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</si>
  <si>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</si>
  <si>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</si>
  <si>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</si>
  <si>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</si>
  <si>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</si>
  <si>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</si>
  <si>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</si>
  <si>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</si>
  <si>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</si>
  <si>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</si>
  <si>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</si>
  <si>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</si>
  <si>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</si>
  <si>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</si>
  <si>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</si>
  <si>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</si>
  <si>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</si>
  <si>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</si>
  <si>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</si>
  <si>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</si>
  <si>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</si>
  <si>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</si>
  <si>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</si>
  <si>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</si>
  <si>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</si>
  <si>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</si>
  <si>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</si>
  <si>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</si>
  <si>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</si>
  <si>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</si>
  <si>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</si>
  <si>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</si>
  <si>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</si>
  <si>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</si>
  <si>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</si>
  <si>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</si>
  <si>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</si>
  <si>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</si>
  <si>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</si>
  <si>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</si>
  <si>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</si>
  <si>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</si>
  <si>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</si>
  <si>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</si>
  <si>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</si>
  <si>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</si>
  <si>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</si>
  <si>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</si>
  <si>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</si>
  <si>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</si>
  <si>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</si>
  <si>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</si>
  <si>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</si>
  <si>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</si>
  <si>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</si>
  <si>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</si>
  <si>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</si>
  <si>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</si>
  <si>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</si>
  <si>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</si>
  <si>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</si>
  <si>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</si>
  <si>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</si>
  <si>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</si>
  <si>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</si>
  <si>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</si>
  <si>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</si>
  <si>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</si>
  <si>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</si>
  <si>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</si>
  <si>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</si>
  <si>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</si>
  <si>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</si>
  <si>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</si>
  <si>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</si>
  <si>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</si>
  <si>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</si>
  <si>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</si>
  <si>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</si>
  <si>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</si>
  <si>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</si>
  <si>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</si>
  <si>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</si>
  <si>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</si>
  <si>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</si>
  <si>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</si>
  <si>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</si>
  <si>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</si>
  <si>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</si>
  <si>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</si>
  <si>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</si>
  <si>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</si>
  <si>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</si>
  <si>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</si>
  <si>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</si>
  <si>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</si>
  <si>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</si>
  <si>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</si>
  <si>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</si>
  <si>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</si>
  <si>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</si>
  <si>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</si>
  <si>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</si>
  <si>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</si>
  <si>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</si>
  <si>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</si>
  <si>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</si>
  <si>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</si>
  <si>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</si>
  <si>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</si>
  <si>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</si>
  <si>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</si>
  <si>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</si>
  <si>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</si>
  <si>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</si>
  <si>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</si>
  <si>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</si>
  <si>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</si>
  <si>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</si>
  <si>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</si>
  <si>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</si>
  <si>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</si>
  <si>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</si>
  <si>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</si>
  <si>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</si>
  <si>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</si>
  <si>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</si>
  <si>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</si>
  <si>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</si>
  <si>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</si>
  <si>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</si>
  <si>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</si>
  <si>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</si>
  <si>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</si>
  <si>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</si>
  <si>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</si>
  <si>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</si>
  <si>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</si>
  <si>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</si>
  <si>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</si>
  <si>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</si>
  <si>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</si>
  <si>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</si>
  <si>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</si>
  <si>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</si>
  <si>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</si>
  <si>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</si>
  <si>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</si>
  <si>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</si>
  <si>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</si>
  <si>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</si>
  <si>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</si>
  <si>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</si>
  <si>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</si>
  <si>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</si>
  <si>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</si>
  <si>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</si>
  <si>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</si>
  <si>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</si>
  <si>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</si>
  <si>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</si>
  <si>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</si>
  <si>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</si>
  <si>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</si>
  <si>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</si>
  <si>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</si>
  <si>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</si>
  <si>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</si>
  <si>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</si>
  <si>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</si>
  <si>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</si>
  <si>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</si>
  <si>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</si>
  <si>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</si>
  <si>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</si>
  <si>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</si>
  <si>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</si>
  <si>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</si>
  <si>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</si>
  <si>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</si>
  <si>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</si>
  <si>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</si>
  <si>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</si>
  <si>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</si>
  <si>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</si>
  <si>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</si>
  <si>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</si>
  <si>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</si>
  <si>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</si>
  <si>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</si>
  <si>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</si>
  <si>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</si>
  <si>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</si>
  <si>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</si>
  <si>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</si>
  <si>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</si>
  <si>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</si>
  <si>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</si>
  <si>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</si>
  <si>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</si>
  <si>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</si>
  <si>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</si>
  <si>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</si>
  <si>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</si>
  <si>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</si>
  <si>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</si>
  <si>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</si>
  <si>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</si>
  <si>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</si>
  <si>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</si>
  <si>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</si>
  <si>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</si>
  <si>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</si>
  <si>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</si>
  <si>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</si>
  <si>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</si>
  <si>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</si>
  <si>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</si>
  <si>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</si>
  <si>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</si>
  <si>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</si>
  <si>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</si>
  <si>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</si>
  <si>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</si>
  <si>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</si>
  <si>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</si>
  <si>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</si>
  <si>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</si>
  <si>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</si>
  <si>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</si>
  <si>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</si>
  <si>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</si>
  <si>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</si>
  <si>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</si>
  <si>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</si>
  <si>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</si>
  <si>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</si>
  <si>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</si>
  <si>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</si>
  <si>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</si>
  <si>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</si>
  <si>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</si>
  <si>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</si>
  <si>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</si>
  <si>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</si>
  <si>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</si>
  <si>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</si>
  <si>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</si>
  <si>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</si>
  <si>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</si>
  <si>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</si>
  <si>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</si>
  <si>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</si>
  <si>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</si>
  <si>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</si>
  <si>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</si>
  <si>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</si>
  <si>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</si>
  <si>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</si>
  <si>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</si>
  <si>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</si>
  <si>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</si>
  <si>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</si>
  <si>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</si>
  <si>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</si>
  <si>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</si>
  <si>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</si>
  <si>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</si>
  <si>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</si>
  <si>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</si>
  <si>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</si>
  <si>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</si>
  <si>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</si>
  <si>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</si>
  <si>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</si>
  <si>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</si>
  <si>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</si>
  <si>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</si>
  <si>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</si>
  <si>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</si>
  <si>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</si>
  <si>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</si>
  <si>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</si>
  <si>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</si>
  <si>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</si>
  <si>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</si>
  <si>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</si>
  <si>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</si>
  <si>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</si>
  <si>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</si>
  <si>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</si>
  <si>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</si>
  <si>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</si>
  <si>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</si>
  <si>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</si>
  <si>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</si>
  <si>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</si>
  <si>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</si>
  <si>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</si>
  <si>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</si>
  <si>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</si>
  <si>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</si>
  <si>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</si>
  <si>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</si>
  <si>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</si>
  <si>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</si>
  <si>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</si>
  <si>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</si>
  <si>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</si>
  <si>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</si>
  <si>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</si>
  <si>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</si>
  <si>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</si>
  <si>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</si>
  <si>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</si>
  <si>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</si>
  <si>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</si>
  <si>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</si>
  <si>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</si>
  <si>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</si>
  <si>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</si>
  <si>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</si>
  <si>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</si>
  <si>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</si>
  <si>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</si>
  <si>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</si>
  <si>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</si>
  <si>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</si>
  <si>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</si>
  <si>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</si>
  <si>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</si>
  <si>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</si>
  <si>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</si>
  <si>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</si>
  <si>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</si>
  <si>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</si>
  <si>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</si>
  <si>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</si>
  <si>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</si>
  <si>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</si>
  <si>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</si>
  <si>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</si>
  <si>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</si>
  <si>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</si>
  <si>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</si>
  <si>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</si>
  <si>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</si>
  <si>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</si>
  <si>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</si>
  <si>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</si>
  <si>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</si>
  <si>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</si>
  <si>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</si>
  <si>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</si>
  <si>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</si>
  <si>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</si>
  <si>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</si>
  <si>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</si>
  <si>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</si>
  <si>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</si>
  <si>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</si>
  <si>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</si>
  <si>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</si>
  <si>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</si>
  <si>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</si>
  <si>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</si>
  <si>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</si>
  <si>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</si>
  <si>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</si>
  <si>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</si>
  <si>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</si>
  <si>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</si>
  <si>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</si>
  <si>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</si>
  <si>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</si>
  <si>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</si>
  <si>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</si>
  <si>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</si>
  <si>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</si>
  <si>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</si>
  <si>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</si>
  <si>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</si>
  <si>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</si>
  <si>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</si>
  <si>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</si>
  <si>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</si>
  <si>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</si>
  <si>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</si>
  <si>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</si>
  <si>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</si>
  <si>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</si>
  <si>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</si>
  <si>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</si>
  <si>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</si>
  <si>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</si>
  <si>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</si>
  <si>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</si>
  <si>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</si>
  <si>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</si>
  <si>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</si>
  <si>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</si>
  <si>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</si>
  <si>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</si>
  <si>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</si>
  <si>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</si>
  <si>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</si>
  <si>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</si>
  <si>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</si>
  <si>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</si>
  <si>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</si>
  <si>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</si>
  <si>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</si>
  <si>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</si>
  <si>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</si>
  <si>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</si>
  <si>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</si>
  <si>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</si>
  <si>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</si>
  <si>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</si>
  <si>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</si>
  <si>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</si>
  <si>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</si>
  <si>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</si>
  <si>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</si>
  <si>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</si>
  <si>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</si>
  <si>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</si>
  <si>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</si>
  <si>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</si>
  <si>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</si>
  <si>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</si>
  <si>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</si>
  <si>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</si>
  <si>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</si>
  <si>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</si>
  <si>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</si>
  <si>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</si>
  <si>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</si>
  <si>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</si>
  <si>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</si>
  <si>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</si>
  <si>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</si>
  <si>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</si>
  <si>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</si>
  <si>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</si>
  <si>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</si>
  <si>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</si>
  <si>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</si>
  <si>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</si>
  <si>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</si>
  <si>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</si>
  <si>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</si>
  <si>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</si>
  <si>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</si>
  <si>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</si>
  <si>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</si>
  <si>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</si>
  <si>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</si>
  <si>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</si>
  <si>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</si>
  <si>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</si>
  <si>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</si>
  <si>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</si>
  <si>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</si>
  <si>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</si>
  <si>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</si>
  <si>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</si>
  <si>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</si>
  <si>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</si>
  <si>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</si>
  <si>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</si>
  <si>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</si>
  <si>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</si>
  <si>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</si>
  <si>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</si>
  <si>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</si>
  <si>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</si>
  <si>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</si>
  <si>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</si>
  <si>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</si>
  <si>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</si>
  <si>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</si>
  <si>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</si>
  <si>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</si>
  <si>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</si>
  <si>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</si>
  <si>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</si>
  <si>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</si>
  <si>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</si>
  <si>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</si>
  <si>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</si>
  <si>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</si>
  <si>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</si>
  <si>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</si>
  <si>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</si>
  <si>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</si>
  <si>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</si>
  <si>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</si>
  <si>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</si>
  <si>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</si>
  <si>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</si>
  <si>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</si>
  <si>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</si>
  <si>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</si>
  <si>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</si>
  <si>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</si>
  <si>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</si>
  <si>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</si>
  <si>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</si>
  <si>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</si>
  <si>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</si>
  <si>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</si>
  <si>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</si>
  <si>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</si>
  <si>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</si>
  <si>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</si>
  <si>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</si>
  <si>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</si>
  <si>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</si>
  <si>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</si>
  <si>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</si>
  <si>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</si>
  <si>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</si>
  <si>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</si>
  <si>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</si>
  <si>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</si>
  <si>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</si>
  <si>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</si>
  <si>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</si>
  <si>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</si>
  <si>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</si>
  <si>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</si>
  <si>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</si>
  <si>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</si>
  <si>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</si>
  <si>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</si>
  <si>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</si>
  <si>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</si>
  <si>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</si>
  <si>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</si>
  <si>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</si>
  <si>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</si>
  <si>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</si>
  <si>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</si>
  <si>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</si>
  <si>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</si>
  <si>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</si>
  <si>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</si>
  <si>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</si>
  <si>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</si>
  <si>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</si>
  <si>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</si>
  <si>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</si>
  <si>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</si>
  <si>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</si>
  <si>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</si>
  <si>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</si>
  <si>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</si>
  <si>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</si>
  <si>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</si>
  <si>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</si>
  <si>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</si>
  <si>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</si>
  <si>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</si>
  <si>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</si>
  <si>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</si>
  <si>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</si>
  <si>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</si>
  <si>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</si>
  <si>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</si>
  <si>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</si>
  <si>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</si>
  <si>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</si>
  <si>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</si>
  <si>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</si>
  <si>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</si>
  <si>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</si>
  <si>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</si>
  <si>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</si>
  <si>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</si>
  <si>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</si>
  <si>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</si>
  <si>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</si>
  <si>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</si>
  <si>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</si>
  <si>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</si>
  <si>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</si>
  <si>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</si>
  <si>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</si>
  <si>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</si>
  <si>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</si>
  <si>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</si>
  <si>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</si>
  <si>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</si>
  <si>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</si>
  <si>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</si>
  <si>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</si>
  <si>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</si>
  <si>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</si>
  <si>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</si>
  <si>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</si>
  <si>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</si>
  <si>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</si>
  <si>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</si>
  <si>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</si>
  <si>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</si>
  <si>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</si>
  <si>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</si>
  <si>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</si>
  <si>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</si>
  <si>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</si>
  <si>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</si>
  <si>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</si>
  <si>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</si>
  <si>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</si>
  <si>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</si>
  <si>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</si>
  <si>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</si>
  <si>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</si>
  <si>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</si>
  <si>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</si>
  <si>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</si>
  <si>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</si>
  <si>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</si>
  <si>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</si>
  <si>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</si>
  <si>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</si>
  <si>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</si>
  <si>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</si>
  <si>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</si>
  <si>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</si>
  <si>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</si>
  <si>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</si>
  <si>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</si>
  <si>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</si>
  <si>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</si>
  <si>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</si>
  <si>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</si>
  <si>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</si>
  <si>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</si>
  <si>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</si>
  <si>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</si>
  <si>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</si>
  <si>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</si>
  <si>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</si>
  <si>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</si>
  <si>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</si>
  <si>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</si>
  <si>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</si>
  <si>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</si>
  <si>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</si>
  <si>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</si>
  <si>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</si>
  <si>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</si>
  <si>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</si>
  <si>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</si>
  <si>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</si>
  <si>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</si>
  <si>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</si>
  <si>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</si>
  <si>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</si>
  <si>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</si>
  <si>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</si>
  <si>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</si>
  <si>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</si>
  <si>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</si>
  <si>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</si>
  <si>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</si>
  <si>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</si>
  <si>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</si>
  <si>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</si>
  <si>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</si>
  <si>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</si>
  <si>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</si>
  <si>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</si>
  <si>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</si>
  <si>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</si>
  <si>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</si>
  <si>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</si>
  <si>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</si>
  <si>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</si>
  <si>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</si>
  <si>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</si>
  <si>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</si>
  <si>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</si>
  <si>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</si>
  <si>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</si>
  <si>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</si>
  <si>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</si>
  <si>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</si>
  <si>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</si>
  <si>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</si>
  <si>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</si>
  <si>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</si>
  <si>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</si>
  <si>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</si>
  <si>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</si>
  <si>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</si>
  <si>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</si>
  <si>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</si>
  <si>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</si>
  <si>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</si>
  <si>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</si>
  <si>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</si>
  <si>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</si>
  <si>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</si>
  <si>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</si>
  <si>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</si>
  <si>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</si>
  <si>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</si>
  <si>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</si>
  <si>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</si>
  <si>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</si>
  <si>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</si>
  <si>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</si>
  <si>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</si>
  <si>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</si>
  <si>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</si>
  <si>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</si>
  <si>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</si>
  <si>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</si>
  <si>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</si>
  <si>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</si>
  <si>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</si>
  <si>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</si>
  <si>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</si>
  <si>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</si>
  <si>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</si>
  <si>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</si>
  <si>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</si>
  <si>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</si>
  <si>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</si>
  <si>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</si>
  <si>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</si>
  <si>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</si>
  <si>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</si>
  <si>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</si>
  <si>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</si>
  <si>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</si>
  <si>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</si>
  <si>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</si>
  <si>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</si>
  <si>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</si>
  <si>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</si>
  <si>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</si>
  <si>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</si>
  <si>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</si>
  <si>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</si>
  <si>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</si>
  <si>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</si>
  <si>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</si>
  <si>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</si>
  <si>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</si>
  <si>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</si>
  <si>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</si>
  <si>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</si>
  <si>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</si>
  <si>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</si>
  <si>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</si>
  <si>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</si>
  <si>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</si>
  <si>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</si>
  <si>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</si>
  <si>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</si>
  <si>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</si>
  <si>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</si>
  <si>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</si>
  <si>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</si>
  <si>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</si>
  <si>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</si>
  <si>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</si>
  <si>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</si>
  <si>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</si>
  <si>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</si>
  <si>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</si>
  <si>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</si>
  <si>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</si>
  <si>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</si>
  <si>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</si>
  <si>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</si>
  <si>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</si>
  <si>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</si>
  <si>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</si>
  <si>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</si>
  <si>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</si>
  <si>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</si>
  <si>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</si>
  <si>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</si>
  <si>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</si>
  <si>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</si>
  <si>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</si>
  <si>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</si>
  <si>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</si>
  <si>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</si>
  <si>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</si>
  <si>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</si>
  <si>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</si>
  <si>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</si>
  <si>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</si>
  <si>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</si>
  <si>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</si>
  <si>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</si>
  <si>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</si>
  <si>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</si>
  <si>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</si>
  <si>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</si>
  <si>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</si>
  <si>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</si>
  <si>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</si>
  <si>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</si>
  <si>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</si>
  <si>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</si>
  <si>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</si>
  <si>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</si>
  <si>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</si>
  <si>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</si>
  <si>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</si>
  <si>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</si>
  <si>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</si>
  <si>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</si>
  <si>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</si>
  <si>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</si>
  <si>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</si>
  <si>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</si>
  <si>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</si>
  <si>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</si>
  <si>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</si>
  <si>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</si>
  <si>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</si>
  <si>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</si>
  <si>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</si>
  <si>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</si>
  <si>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</si>
  <si>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</si>
  <si>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</si>
  <si>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</si>
  <si>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</si>
  <si>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</si>
  <si>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</si>
  <si>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</si>
  <si>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</si>
  <si>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</si>
  <si>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</si>
  <si>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</si>
  <si>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</si>
  <si>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</si>
  <si>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</si>
  <si>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</si>
  <si>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</si>
  <si>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</si>
  <si>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</si>
  <si>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</si>
  <si>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</si>
  <si>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</si>
  <si>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</si>
  <si>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</si>
  <si>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</si>
  <si>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</si>
  <si>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</si>
  <si>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</si>
  <si>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</si>
  <si>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</si>
  <si>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</si>
  <si>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</si>
  <si>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</si>
  <si>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</si>
  <si>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</si>
  <si>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</si>
  <si>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</si>
  <si>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</si>
  <si>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</si>
  <si>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</si>
  <si>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</si>
  <si>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</si>
  <si>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</si>
  <si>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</si>
  <si>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</si>
  <si>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</si>
  <si>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</si>
  <si>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</si>
  <si>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</si>
  <si>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</si>
  <si>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</si>
  <si>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</si>
  <si>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</si>
  <si>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</si>
  <si>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</si>
  <si>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</si>
  <si>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</si>
  <si>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</si>
  <si>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</si>
  <si>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</si>
  <si>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</si>
  <si>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</si>
  <si>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</si>
  <si>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</si>
  <si>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</si>
  <si>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</si>
  <si>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</si>
  <si>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</si>
  <si>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</si>
  <si>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</si>
  <si>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</si>
  <si>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</si>
  <si>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</si>
  <si>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</si>
  <si>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</si>
  <si>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</si>
  <si>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</si>
  <si>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</si>
  <si>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</si>
  <si>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</si>
  <si>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</si>
  <si>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</si>
  <si>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</si>
  <si>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</si>
  <si>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</si>
  <si>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</si>
  <si>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</si>
  <si>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</si>
  <si>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</si>
  <si>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</si>
  <si>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</si>
  <si>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</si>
  <si>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</si>
  <si>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</si>
  <si>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</si>
  <si>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</si>
  <si>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</si>
  <si>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</si>
  <si>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</si>
  <si>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</si>
  <si>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</si>
  <si>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</si>
  <si>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</si>
  <si>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</si>
  <si>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</si>
  <si>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</si>
  <si>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</si>
  <si>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</si>
  <si>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</si>
  <si>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</si>
  <si>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</si>
  <si>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</si>
  <si>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</si>
  <si>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</si>
  <si>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</si>
  <si>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</si>
  <si>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</si>
  <si>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</si>
  <si>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</si>
  <si>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</si>
  <si>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</si>
  <si>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</si>
  <si>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</si>
  <si>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</si>
  <si>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</si>
  <si>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</si>
  <si>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</si>
  <si>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</si>
  <si>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</si>
  <si>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</si>
  <si>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</si>
  <si>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</si>
  <si>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</si>
  <si>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</si>
  <si>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</si>
  <si>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</si>
  <si>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</si>
  <si>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</si>
  <si>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</si>
  <si>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</si>
  <si>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</si>
  <si>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</si>
  <si>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</si>
  <si>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</si>
  <si>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</si>
  <si>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</si>
  <si>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</si>
  <si>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</si>
  <si>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</si>
  <si>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</si>
  <si>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</si>
  <si>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</si>
  <si>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</si>
  <si>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</si>
  <si>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</si>
  <si>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</si>
  <si>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</si>
  <si>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</si>
  <si>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</si>
  <si>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</si>
  <si>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</si>
  <si>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</si>
  <si>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</si>
  <si>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</si>
  <si>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</si>
  <si>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</si>
  <si>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</si>
  <si>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</si>
  <si>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</si>
  <si>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</si>
  <si>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</si>
  <si>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</si>
  <si>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</si>
  <si>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</si>
  <si>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</si>
  <si>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</si>
  <si>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</si>
  <si>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</si>
  <si>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</si>
  <si>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</si>
  <si>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</si>
  <si>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</si>
  <si>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</si>
  <si>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</si>
  <si>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</si>
  <si>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</si>
  <si>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</si>
  <si>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</si>
  <si>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</si>
  <si>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</si>
  <si>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</si>
  <si>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</si>
  <si>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</si>
  <si>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</si>
  <si>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</si>
  <si>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</si>
  <si>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</si>
  <si>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</si>
  <si>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</si>
  <si>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</si>
  <si>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</si>
  <si>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</si>
  <si>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</si>
  <si>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</si>
  <si>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</si>
  <si>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</si>
  <si>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</si>
  <si>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</si>
  <si>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</si>
  <si>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</si>
  <si>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</si>
  <si>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</si>
  <si>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</si>
  <si>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</si>
  <si>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</si>
  <si>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</si>
  <si>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</si>
  <si>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</si>
  <si>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</si>
  <si>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</si>
  <si>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</si>
  <si>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</si>
  <si>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</si>
  <si>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</si>
  <si>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</si>
  <si>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</si>
  <si>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</si>
  <si>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</si>
  <si>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</si>
  <si>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</si>
  <si>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</si>
  <si>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</si>
  <si>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</si>
  <si>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</si>
  <si>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</si>
  <si>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</si>
  <si>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</si>
  <si>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</si>
  <si>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</si>
  <si>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</si>
  <si>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</si>
  <si>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</si>
  <si>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</si>
  <si>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</si>
  <si>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</si>
  <si>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</si>
  <si>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</si>
  <si>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</si>
  <si>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</si>
  <si>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</si>
  <si>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</si>
  <si>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</si>
  <si>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</si>
  <si>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</si>
  <si>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</si>
  <si>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</si>
  <si>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</si>
  <si>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</si>
  <si>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</si>
  <si>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</si>
  <si>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</si>
  <si>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</si>
  <si>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</si>
  <si>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</si>
  <si>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</si>
  <si>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</si>
  <si>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</si>
  <si>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</si>
  <si>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</si>
  <si>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</si>
  <si>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</si>
  <si>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</si>
  <si>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</si>
  <si>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</si>
  <si>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</si>
  <si>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</si>
  <si>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</si>
  <si>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</si>
  <si>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</si>
  <si>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</si>
  <si>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</si>
  <si>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</si>
  <si>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</si>
  <si>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</si>
  <si>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</si>
  <si>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</si>
  <si>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</si>
  <si>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</si>
  <si>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</si>
  <si>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</si>
  <si>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</si>
  <si>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</si>
  <si>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</si>
  <si>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</si>
  <si>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</si>
  <si>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</si>
  <si>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</si>
  <si>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</si>
  <si>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</si>
  <si>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</si>
  <si>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</si>
  <si>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</si>
  <si>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</si>
  <si>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</si>
  <si>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</si>
  <si>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</si>
  <si>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</si>
  <si>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</si>
  <si>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</si>
  <si>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</si>
  <si>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</si>
  <si>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</si>
  <si>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</si>
  <si>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</si>
  <si>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</si>
  <si>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</si>
  <si>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</si>
  <si>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</si>
  <si>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</si>
  <si>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</si>
  <si>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</si>
  <si>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</si>
  <si>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</si>
  <si>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</si>
  <si>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</si>
  <si>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</si>
  <si>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</si>
  <si>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</si>
  <si>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</si>
  <si>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</si>
  <si>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</si>
  <si>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</si>
  <si>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</si>
  <si>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</si>
  <si>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</si>
  <si>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</si>
  <si>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</si>
  <si>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</si>
  <si>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</si>
  <si>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</si>
  <si>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</si>
  <si>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</si>
  <si>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</si>
  <si>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</si>
  <si>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</si>
  <si>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</si>
  <si>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</si>
  <si>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</si>
  <si>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</si>
  <si>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</si>
  <si>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</si>
  <si>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</si>
  <si>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</si>
  <si>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</si>
  <si>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</si>
  <si>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</si>
  <si>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</si>
  <si>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</si>
  <si>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</si>
  <si>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</si>
  <si>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</si>
  <si>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</si>
  <si>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</si>
  <si>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</si>
  <si>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</si>
  <si>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</si>
  <si>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</si>
  <si>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</si>
  <si>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</si>
  <si>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</si>
  <si>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</si>
  <si>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</si>
  <si>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</si>
  <si>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</si>
  <si>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</si>
  <si>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</si>
  <si>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</si>
  <si>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</si>
  <si>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</si>
  <si>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</si>
  <si>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</si>
  <si>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</si>
  <si>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</si>
  <si>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</si>
  <si>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</si>
  <si>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</si>
  <si>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</si>
  <si>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</si>
  <si>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</si>
  <si>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</si>
  <si>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</si>
  <si>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</si>
  <si>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</si>
  <si>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</si>
  <si>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</si>
  <si>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</si>
  <si>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</si>
  <si>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</si>
  <si>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</si>
  <si>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</si>
  <si>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</si>
  <si>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</si>
  <si>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</si>
  <si>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</si>
  <si>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</si>
  <si>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</si>
  <si>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</si>
  <si>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</si>
  <si>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</si>
  <si>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</si>
  <si>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</si>
  <si>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</si>
  <si>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</si>
  <si>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</si>
  <si>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</si>
  <si>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</si>
  <si>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</si>
  <si>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</si>
  <si>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</si>
  <si>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</si>
  <si>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</si>
  <si>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</si>
  <si>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</si>
  <si>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</si>
  <si>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</si>
  <si>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</si>
  <si>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</si>
  <si>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</si>
  <si>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</si>
  <si>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</si>
  <si>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</si>
  <si>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</si>
  <si>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</si>
  <si>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</si>
  <si>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</si>
  <si>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</si>
  <si>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</si>
  <si>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</si>
  <si>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</si>
  <si>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</si>
  <si>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</si>
  <si>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</si>
  <si>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</si>
  <si>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</si>
  <si>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</si>
  <si>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</si>
  <si>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</si>
  <si>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</si>
  <si>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</si>
  <si>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</si>
  <si>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</si>
  <si>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</si>
  <si>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</si>
  <si>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</si>
  <si>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</si>
  <si>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</si>
  <si>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</si>
  <si>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</si>
  <si>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</si>
  <si>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</si>
  <si>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</si>
  <si>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</si>
  <si>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</si>
  <si>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</si>
  <si>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</si>
  <si>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</si>
  <si>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</si>
  <si>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</si>
  <si>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</si>
  <si>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</si>
  <si>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</si>
  <si>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</si>
  <si>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</si>
  <si>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</si>
  <si>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</si>
  <si>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</si>
  <si>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</si>
  <si>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</si>
  <si>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</si>
  <si>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</si>
  <si>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</si>
  <si>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</si>
  <si>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</si>
  <si>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</si>
  <si>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</si>
  <si>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</si>
  <si>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</si>
  <si>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</si>
  <si>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</si>
  <si>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</si>
  <si>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</si>
  <si>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</si>
  <si>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</si>
  <si>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</si>
  <si>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</si>
  <si>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</si>
  <si>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</si>
  <si>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</si>
  <si>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</si>
  <si>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</si>
  <si>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</si>
  <si>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</si>
  <si>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</si>
  <si>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</si>
  <si>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</si>
  <si>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</si>
  <si>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</si>
  <si>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</si>
  <si>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</si>
  <si>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</si>
  <si>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</si>
  <si>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</si>
  <si>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</si>
  <si>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</si>
  <si>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</si>
  <si>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</si>
  <si>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</si>
  <si>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</si>
  <si>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</si>
  <si>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</si>
  <si>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</si>
  <si>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</si>
  <si>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</si>
  <si>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</si>
  <si>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</si>
  <si>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</si>
  <si>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</si>
  <si>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</si>
  <si>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</si>
  <si>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</si>
  <si>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</si>
  <si>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</si>
  <si>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</si>
  <si>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</si>
  <si>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</si>
  <si>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</si>
  <si>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</si>
  <si>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</si>
  <si>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</si>
  <si>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</si>
  <si>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</si>
  <si>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</si>
  <si>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</si>
  <si>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</si>
  <si>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</si>
  <si>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</si>
  <si>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</si>
  <si>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</si>
  <si>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</si>
  <si>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</si>
  <si>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</si>
  <si>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</si>
  <si>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</si>
  <si>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</si>
  <si>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</si>
  <si>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</si>
  <si>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</si>
  <si>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</si>
  <si>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</si>
  <si>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</si>
  <si>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</si>
  <si>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</si>
  <si>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</si>
  <si>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</si>
  <si>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</si>
  <si>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</si>
  <si>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</si>
  <si>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</si>
  <si>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</si>
  <si>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</si>
  <si>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</si>
  <si>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</si>
  <si>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</si>
  <si>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</si>
  <si>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</si>
  <si>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</si>
  <si>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</si>
  <si>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</si>
  <si>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</si>
  <si>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</si>
  <si>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</si>
  <si>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</si>
  <si>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</si>
  <si>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</si>
  <si>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</si>
  <si>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</si>
  <si>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</si>
  <si>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</si>
  <si>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</si>
  <si>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</si>
  <si>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</si>
  <si>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</si>
  <si>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</si>
  <si>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</si>
  <si>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</si>
  <si>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</si>
  <si>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</si>
  <si>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</si>
  <si>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</si>
  <si>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</si>
  <si>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</si>
  <si>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</si>
  <si>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</si>
  <si>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</si>
  <si>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</si>
  <si>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</si>
  <si>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</si>
  <si>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</si>
  <si>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</si>
  <si>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</si>
  <si>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</si>
  <si>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</si>
  <si>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</si>
  <si>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</si>
  <si>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</si>
  <si>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</si>
  <si>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</si>
  <si>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</si>
  <si>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</si>
  <si>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</si>
  <si>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</si>
  <si>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</si>
  <si>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</si>
  <si>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</si>
  <si>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</si>
  <si>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</si>
  <si>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</si>
  <si>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</si>
  <si>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</si>
  <si>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</si>
  <si>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</si>
  <si>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</si>
  <si>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</si>
  <si>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</si>
  <si>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</si>
  <si>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</si>
  <si>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</si>
  <si>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</si>
  <si>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</si>
  <si>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</si>
  <si>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</si>
  <si>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</si>
  <si>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</si>
  <si>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</si>
  <si>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</si>
  <si>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</si>
  <si>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</si>
  <si>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</si>
  <si>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</si>
  <si>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</si>
  <si>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</si>
  <si>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</si>
  <si>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</si>
  <si>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</si>
  <si>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</si>
  <si>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</si>
  <si>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</si>
  <si>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</si>
  <si>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</si>
  <si>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</si>
  <si>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</si>
  <si>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</si>
  <si>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</si>
  <si>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</si>
  <si>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</si>
  <si>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</si>
  <si>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</si>
  <si>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</si>
  <si>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</si>
  <si>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</si>
  <si>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</si>
  <si>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</si>
  <si>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</si>
  <si>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</si>
  <si>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</si>
  <si>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</si>
  <si>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</si>
  <si>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</si>
  <si>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</si>
  <si>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</si>
  <si>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</si>
  <si>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</si>
  <si>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</si>
  <si>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</si>
  <si>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</si>
  <si>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</si>
  <si>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</si>
  <si>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</si>
  <si>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</si>
  <si>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</si>
  <si>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</si>
  <si>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</si>
  <si>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</si>
  <si>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</si>
  <si>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</si>
  <si>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</si>
  <si>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</si>
  <si>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</si>
  <si>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</si>
  <si>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</si>
  <si>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</si>
  <si>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</si>
  <si>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</si>
  <si>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</si>
  <si>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</si>
  <si>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</si>
  <si>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</si>
  <si>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</si>
  <si>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</si>
  <si>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</si>
  <si>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</si>
  <si>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</si>
  <si>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</si>
  <si>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</si>
  <si>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</si>
  <si>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</si>
  <si>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</si>
  <si>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</si>
  <si>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</si>
  <si>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</si>
  <si>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</si>
  <si>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</si>
  <si>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</si>
  <si>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</si>
  <si>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</si>
  <si>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</si>
  <si>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</si>
  <si>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</si>
  <si>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</si>
  <si>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</si>
  <si>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</si>
  <si>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</si>
  <si>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</si>
  <si>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</si>
  <si>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</si>
  <si>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</si>
  <si>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</si>
  <si>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</si>
  <si>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</si>
  <si>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</si>
  <si>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</si>
  <si>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</si>
  <si>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</si>
  <si>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</si>
  <si>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</si>
  <si>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</si>
  <si>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</si>
  <si>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</si>
  <si>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</si>
  <si>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</si>
  <si>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</si>
  <si>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</si>
  <si>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</si>
  <si>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</si>
  <si>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</si>
  <si>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</si>
  <si>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</si>
  <si>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</si>
  <si>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</si>
  <si>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</si>
  <si>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</si>
  <si>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</si>
  <si>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</si>
  <si>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</si>
  <si>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</si>
  <si>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</si>
  <si>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</si>
  <si>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</si>
  <si>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</si>
  <si>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</si>
  <si>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</si>
  <si>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</si>
  <si>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</si>
  <si>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</si>
  <si>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</si>
  <si>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</si>
  <si>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</si>
  <si>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</si>
  <si>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</si>
  <si>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</si>
  <si>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</si>
  <si>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</si>
  <si>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</si>
  <si>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</si>
  <si>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</si>
  <si>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</si>
  <si>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</si>
  <si>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</si>
  <si>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</si>
  <si>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</si>
  <si>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</si>
  <si>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</si>
  <si>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</si>
  <si>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</si>
  <si>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</si>
  <si>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</si>
  <si>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</si>
  <si>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</si>
  <si>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</si>
  <si>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</si>
  <si>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</si>
  <si>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</si>
  <si>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</si>
  <si>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</si>
  <si>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</si>
  <si>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</si>
  <si>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</si>
  <si>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</si>
  <si>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</si>
  <si>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</si>
  <si>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</si>
  <si>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</si>
  <si>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</si>
  <si>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</si>
  <si>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</si>
  <si>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</si>
  <si>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</si>
  <si>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</si>
  <si>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</si>
  <si>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</si>
  <si>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</si>
  <si>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</si>
  <si>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</si>
  <si>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</si>
  <si>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</si>
  <si>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</si>
  <si>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</si>
  <si>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</si>
  <si>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</si>
  <si>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</si>
  <si>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</si>
  <si>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</si>
  <si>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</si>
  <si>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</si>
  <si>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</si>
  <si>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</si>
  <si>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</si>
  <si>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</si>
  <si>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</si>
  <si>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</si>
  <si>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</si>
  <si>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</si>
  <si>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</si>
  <si>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</si>
  <si>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</si>
  <si>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</si>
  <si>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</si>
  <si>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</si>
  <si>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</si>
  <si>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</si>
  <si>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</si>
  <si>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</si>
  <si>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</si>
  <si>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</si>
  <si>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</si>
  <si>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</si>
  <si>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</si>
  <si>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</si>
  <si>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</si>
  <si>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</si>
  <si>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</si>
  <si>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</si>
  <si>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</si>
  <si>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</si>
  <si>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</si>
  <si>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</si>
  <si>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</si>
  <si>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</si>
  <si>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</si>
  <si>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</si>
  <si>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</si>
  <si>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</si>
  <si>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</si>
  <si>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</si>
  <si>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</si>
  <si>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</si>
  <si>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</si>
  <si>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</si>
  <si>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</si>
  <si>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</si>
  <si>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</si>
  <si>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</si>
  <si>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</si>
  <si>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</si>
  <si>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</si>
  <si>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</si>
  <si>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</si>
  <si>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</si>
  <si>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</si>
  <si>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</si>
  <si>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</si>
  <si>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</si>
  <si>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</si>
  <si>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</si>
  <si>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</si>
  <si>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</si>
  <si>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</si>
  <si>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</si>
  <si>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</si>
  <si>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</si>
  <si>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</si>
  <si>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</si>
  <si>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</si>
  <si>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</si>
  <si>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</si>
  <si>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</si>
  <si>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</si>
  <si>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</si>
  <si>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</si>
  <si>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</si>
  <si>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</si>
  <si>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</si>
  <si>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</si>
  <si>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</si>
  <si>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</si>
  <si>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</si>
  <si>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</si>
  <si>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</si>
  <si>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</si>
  <si>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</si>
  <si>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</si>
  <si>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</si>
  <si>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</si>
  <si>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</si>
  <si>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</si>
  <si>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</si>
  <si>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</si>
  <si>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</si>
  <si>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</si>
  <si>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</si>
  <si>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</si>
  <si>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</si>
  <si>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</si>
  <si>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</si>
  <si>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</si>
  <si>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</si>
  <si>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</si>
  <si>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</si>
  <si>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</si>
  <si>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</si>
  <si>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</si>
  <si>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</si>
  <si>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</si>
  <si>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</si>
  <si>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</si>
  <si>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</si>
  <si>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</si>
  <si>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</si>
  <si>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</si>
  <si>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</si>
  <si>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</si>
  <si>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</si>
  <si>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</si>
  <si>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</si>
  <si>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</si>
  <si>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</si>
  <si>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</si>
  <si>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</si>
  <si>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</si>
  <si>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</si>
  <si>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</si>
  <si>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</si>
  <si>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</si>
  <si>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</si>
  <si>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</si>
  <si>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</si>
  <si>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</si>
  <si>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</si>
  <si>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</si>
  <si>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</si>
  <si>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</si>
  <si>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</si>
  <si>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</si>
  <si>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</si>
  <si>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</si>
  <si>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</si>
  <si>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</si>
  <si>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</si>
  <si>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</si>
  <si>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</si>
  <si>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</si>
  <si>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</si>
  <si>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</si>
  <si>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</si>
  <si>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</si>
  <si>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</si>
  <si>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</si>
  <si>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</si>
  <si>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</si>
  <si>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</si>
  <si>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</si>
  <si>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</si>
  <si>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</si>
  <si>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</si>
  <si>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</si>
  <si>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</si>
  <si>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</si>
  <si>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</si>
  <si>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</si>
  <si>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</si>
  <si>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</si>
  <si>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</si>
  <si>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</si>
  <si>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</si>
  <si>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</si>
  <si>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</si>
  <si>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</si>
  <si>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</si>
  <si>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</si>
  <si>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</si>
  <si>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</si>
  <si>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</si>
  <si>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</si>
  <si>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</si>
  <si>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</si>
  <si>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</si>
  <si>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</si>
  <si>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</si>
  <si>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</si>
  <si>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</si>
  <si>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</si>
  <si>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</si>
  <si>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</si>
  <si>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</si>
  <si>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</si>
  <si>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</si>
  <si>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</si>
  <si>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</si>
  <si>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</si>
  <si>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</si>
  <si>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</si>
  <si>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</si>
  <si>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</si>
  <si>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</si>
  <si>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</si>
  <si>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</si>
  <si>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</si>
  <si>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</si>
  <si>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</si>
  <si>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</si>
  <si>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</si>
  <si>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</si>
  <si>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</si>
  <si>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</si>
  <si>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</si>
  <si>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</si>
  <si>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</si>
  <si>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</si>
  <si>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</si>
  <si>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</si>
  <si>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</si>
  <si>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</si>
  <si>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</si>
  <si>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</si>
  <si>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</si>
  <si>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</si>
  <si>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</si>
  <si>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</si>
  <si>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</si>
  <si>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</si>
  <si>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</si>
  <si>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</si>
  <si>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</si>
  <si>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</si>
  <si>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</si>
  <si>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</si>
  <si>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</si>
  <si>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</si>
  <si>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</si>
  <si>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</si>
  <si>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</si>
  <si>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</si>
  <si>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</si>
  <si>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</si>
  <si>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</si>
  <si>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</si>
  <si>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</si>
  <si>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</si>
  <si>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</si>
  <si>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</si>
  <si>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</si>
  <si>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</si>
  <si>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</si>
  <si>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</si>
  <si>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</si>
  <si>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</si>
  <si>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</si>
  <si>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</si>
  <si>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</si>
  <si>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</si>
  <si>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</si>
  <si>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</si>
  <si>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</si>
  <si>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</si>
  <si>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</si>
  <si>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</si>
  <si>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</si>
  <si>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</si>
  <si>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</si>
  <si>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</si>
  <si>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</si>
  <si>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</si>
  <si>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</si>
  <si>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</si>
  <si>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</si>
  <si>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</si>
  <si>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</si>
  <si>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</si>
  <si>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</si>
  <si>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</si>
  <si>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</si>
  <si>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</si>
  <si>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</si>
  <si>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</si>
  <si>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</si>
  <si>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</si>
  <si>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</si>
  <si>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</si>
  <si>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</si>
  <si>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</si>
  <si>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</si>
  <si>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</si>
  <si>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</si>
  <si>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</si>
  <si>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</si>
  <si>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</si>
  <si>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</si>
  <si>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</si>
  <si>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</si>
  <si>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</si>
  <si>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</si>
  <si>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</si>
  <si>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</si>
  <si>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</si>
  <si>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</si>
  <si>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</si>
  <si>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</si>
  <si>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</si>
  <si>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</si>
  <si>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</si>
  <si>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</si>
  <si>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</si>
  <si>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</si>
  <si>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</si>
  <si>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</si>
  <si>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</si>
  <si>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</si>
  <si>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</si>
  <si>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</si>
  <si>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</si>
  <si>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</si>
  <si>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</si>
  <si>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</si>
  <si>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</si>
  <si>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</si>
  <si>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</si>
  <si>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</si>
  <si>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</si>
  <si>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</si>
  <si>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</si>
  <si>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</si>
  <si>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</si>
  <si>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</si>
  <si>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</si>
  <si>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</si>
  <si>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</si>
  <si>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</si>
  <si>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</si>
  <si>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</si>
  <si>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</si>
  <si>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</si>
  <si>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</si>
  <si>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</si>
  <si>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</si>
  <si>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</si>
  <si>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</si>
  <si>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</si>
  <si>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</si>
  <si>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</si>
  <si>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</si>
  <si>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</si>
  <si>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</si>
  <si>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</si>
  <si>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</si>
  <si>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</si>
  <si>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</si>
  <si>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</si>
  <si>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</si>
  <si>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</si>
  <si>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</si>
  <si>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</si>
  <si>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</si>
  <si>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</si>
  <si>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</si>
  <si>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</si>
  <si>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</si>
  <si>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</si>
  <si>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</si>
  <si>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</si>
  <si>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</si>
  <si>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</si>
  <si>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</si>
  <si>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</si>
  <si>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</si>
  <si>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</si>
  <si>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</si>
  <si>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</si>
  <si>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</si>
  <si>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</si>
  <si>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</si>
  <si>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</si>
  <si>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</si>
  <si>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</si>
  <si>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</si>
  <si>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</si>
  <si>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</si>
  <si>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</si>
  <si>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</si>
  <si>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</si>
  <si>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</si>
  <si>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</si>
  <si>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</si>
  <si>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</si>
  <si>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</si>
  <si>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</si>
  <si>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</si>
  <si>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</si>
  <si>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</si>
  <si>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</si>
  <si>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</si>
  <si>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</si>
  <si>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</si>
  <si>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</si>
  <si>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</si>
  <si>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</si>
  <si>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</si>
  <si>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</si>
  <si>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</si>
  <si>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</si>
  <si>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</si>
  <si>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</si>
  <si>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</si>
  <si>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</si>
  <si>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</si>
  <si>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</si>
  <si>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</si>
  <si>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</si>
  <si>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</si>
  <si>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</si>
  <si>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</si>
  <si>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</si>
  <si>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</si>
  <si>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</si>
  <si>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</si>
  <si>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</si>
  <si>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</si>
  <si>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</si>
  <si>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</si>
  <si>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</si>
  <si>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</si>
  <si>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</si>
  <si>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</si>
  <si>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</si>
  <si>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</si>
  <si>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</si>
  <si>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</si>
  <si>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</si>
  <si>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</si>
  <si>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</si>
  <si>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</si>
  <si>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</si>
  <si>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</si>
  <si>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</si>
  <si>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</si>
  <si>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</si>
  <si>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</si>
  <si>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</si>
  <si>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</si>
  <si>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</si>
  <si>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</si>
  <si>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</si>
  <si>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</si>
  <si>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</si>
  <si>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</si>
  <si>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</si>
  <si>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</si>
  <si>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</si>
  <si>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</si>
  <si>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</si>
  <si>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</si>
  <si>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</si>
  <si>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</si>
  <si>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</si>
  <si>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</si>
  <si>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</si>
  <si>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</si>
  <si>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</si>
  <si>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</si>
  <si>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</si>
  <si>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</si>
  <si>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</si>
  <si>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</si>
  <si>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</si>
  <si>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</si>
  <si>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</si>
  <si>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</si>
  <si>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</si>
  <si>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</si>
  <si>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</si>
  <si>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</si>
  <si>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</si>
  <si>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</si>
  <si>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</si>
  <si>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</si>
  <si>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</si>
  <si>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</si>
  <si>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</si>
  <si>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</si>
  <si>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</si>
  <si>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</si>
  <si>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</si>
  <si>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</si>
  <si>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</si>
  <si>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</si>
  <si>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</si>
  <si>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</si>
  <si>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</si>
  <si>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</si>
  <si>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</si>
  <si>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</si>
  <si>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</si>
  <si>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</si>
  <si>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</si>
  <si>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</si>
  <si>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</si>
  <si>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</si>
  <si>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</si>
  <si>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</si>
  <si>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</si>
  <si>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</si>
  <si>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</si>
  <si>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</si>
  <si>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</si>
  <si>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</si>
  <si>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</si>
  <si>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</si>
  <si>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</si>
  <si>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</si>
  <si>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</si>
  <si>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</si>
  <si>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</si>
  <si>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</si>
  <si>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</si>
  <si>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</si>
  <si>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</si>
  <si>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</si>
  <si>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</si>
  <si>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</si>
  <si>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</si>
  <si>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</si>
  <si>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</si>
  <si>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</si>
  <si>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</si>
  <si>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</si>
  <si>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</si>
  <si>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</si>
  <si>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</si>
  <si>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</si>
  <si>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</si>
  <si>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</si>
  <si>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</si>
  <si>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</si>
  <si>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</si>
  <si>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</si>
  <si>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</si>
  <si>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</si>
  <si>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</si>
  <si>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</si>
  <si>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</si>
  <si>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</si>
  <si>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</si>
  <si>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</si>
  <si>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</si>
  <si>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</si>
  <si>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</si>
  <si>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</si>
  <si>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</si>
  <si>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</si>
  <si>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</si>
  <si>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</si>
  <si>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</si>
  <si>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</si>
  <si>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</si>
  <si>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</si>
  <si>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</si>
  <si>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</si>
  <si>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</si>
  <si>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</si>
  <si>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</si>
  <si>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</si>
  <si>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</si>
  <si>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</si>
  <si>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</si>
  <si>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</si>
  <si>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</si>
  <si>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</si>
  <si>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</si>
  <si>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</si>
  <si>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</si>
  <si>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</si>
  <si>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</si>
  <si>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</si>
  <si>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</si>
  <si>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</si>
  <si>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</si>
  <si>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</si>
  <si>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</si>
  <si>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</si>
  <si>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</si>
  <si>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</si>
  <si>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</si>
  <si>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</si>
  <si>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</si>
  <si>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</si>
  <si>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</si>
  <si>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</si>
  <si>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</si>
  <si>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</si>
  <si>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</si>
  <si>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</si>
  <si>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</si>
  <si>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</si>
  <si>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</si>
  <si>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</si>
  <si>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</si>
  <si>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</si>
  <si>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</si>
  <si>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</si>
  <si>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</si>
  <si>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</si>
  <si>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</si>
  <si>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</si>
  <si>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</si>
  <si>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</si>
  <si>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</si>
  <si>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</si>
  <si>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</si>
  <si>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</si>
  <si>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</si>
  <si>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</si>
  <si>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</si>
  <si>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</si>
  <si>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</si>
  <si>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</si>
  <si>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</si>
  <si>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</si>
  <si>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</si>
  <si>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</si>
  <si>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</si>
  <si>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</si>
  <si>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</si>
  <si>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</si>
  <si>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</si>
  <si>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</si>
  <si>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</si>
  <si>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</si>
  <si>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</si>
  <si>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</si>
  <si>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</si>
  <si>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</si>
  <si>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</si>
  <si>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</si>
  <si>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</si>
  <si>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</si>
  <si>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</si>
  <si>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</si>
  <si>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</si>
  <si>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</si>
  <si>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</si>
  <si>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</si>
  <si>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</si>
  <si>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</si>
  <si>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</si>
  <si>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</si>
  <si>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</si>
  <si>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</si>
  <si>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</si>
  <si>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</si>
  <si>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</si>
  <si>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</si>
  <si>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</si>
  <si>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</si>
  <si>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</si>
  <si>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</si>
  <si>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</si>
  <si>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</si>
  <si>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</si>
  <si>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</si>
  <si>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</si>
  <si>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</si>
  <si>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</si>
  <si>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</si>
  <si>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</si>
  <si>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</si>
  <si>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</si>
  <si>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</si>
  <si>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</si>
  <si>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</si>
  <si>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</si>
  <si>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</si>
  <si>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</si>
  <si>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</si>
  <si>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</si>
  <si>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</si>
  <si>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</si>
  <si>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</si>
  <si>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</si>
  <si>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</si>
  <si>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</si>
  <si>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</si>
  <si>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</si>
  <si>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</si>
  <si>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</si>
  <si>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</si>
  <si>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</si>
  <si>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</si>
  <si>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</si>
  <si>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</si>
  <si>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</si>
  <si>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</si>
  <si>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</si>
  <si>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</si>
  <si>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</si>
  <si>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</si>
  <si>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</si>
  <si>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</si>
  <si>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</si>
  <si>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</si>
  <si>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</si>
  <si>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</si>
  <si>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</si>
  <si>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</si>
  <si>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</si>
  <si>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</si>
  <si>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</si>
  <si>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</si>
  <si>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</si>
  <si>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</si>
  <si>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</si>
  <si>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</si>
  <si>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</si>
  <si>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</si>
  <si>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</si>
  <si>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</si>
  <si>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</si>
  <si>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</si>
  <si>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</si>
  <si>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</si>
  <si>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</si>
  <si>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</si>
  <si>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</si>
  <si>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</si>
  <si>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</si>
  <si>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</si>
  <si>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</si>
  <si>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</si>
  <si>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</si>
  <si>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</si>
  <si>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</si>
  <si>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</si>
  <si>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</si>
  <si>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</si>
  <si>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</si>
  <si>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</si>
  <si>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</si>
  <si>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</si>
  <si>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</si>
  <si>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</si>
  <si>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</si>
  <si>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</si>
  <si>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</si>
  <si>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</si>
  <si>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</si>
  <si>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</si>
  <si>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</si>
  <si>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</si>
  <si>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</si>
  <si>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</si>
  <si>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</si>
  <si>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</si>
  <si>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</si>
  <si>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</si>
  <si>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</si>
  <si>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</si>
  <si>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</si>
  <si>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</si>
  <si>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</si>
  <si>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</si>
  <si>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</si>
  <si>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</si>
  <si>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</si>
  <si>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</si>
  <si>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</si>
  <si>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</si>
  <si>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</si>
  <si>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</si>
  <si>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</si>
  <si>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</si>
  <si>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</si>
  <si>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</si>
  <si>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</si>
  <si>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</si>
  <si>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</si>
  <si>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</si>
  <si>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</si>
  <si>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</si>
  <si>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</si>
  <si>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</si>
  <si>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</si>
  <si>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</si>
  <si>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</si>
  <si>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</si>
  <si>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</si>
  <si>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</si>
  <si>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</si>
  <si>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</si>
  <si>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</si>
  <si>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</si>
  <si>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</si>
  <si>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</si>
  <si>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</si>
  <si>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</si>
  <si>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</si>
  <si>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</si>
  <si>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</si>
  <si>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</si>
  <si>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</si>
  <si>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</si>
  <si>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</si>
  <si>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</si>
  <si>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</si>
  <si>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</si>
  <si>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</si>
  <si>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</si>
  <si>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</si>
  <si>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</si>
  <si>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</si>
  <si>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</si>
  <si>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</si>
  <si>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</si>
  <si>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</si>
  <si>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</si>
  <si>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</si>
  <si>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</si>
  <si>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</si>
  <si>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</si>
  <si>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</si>
  <si>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</si>
  <si>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</si>
  <si>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</si>
  <si>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</si>
  <si>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</si>
  <si>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</si>
  <si>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</si>
  <si>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</si>
  <si>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</si>
  <si>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</si>
  <si>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</si>
  <si>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</si>
  <si>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</si>
  <si>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</si>
  <si>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</si>
  <si>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</si>
  <si>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</si>
  <si>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</si>
  <si>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</si>
  <si>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</si>
  <si>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</si>
  <si>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</si>
  <si>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</si>
  <si>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</si>
  <si>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</si>
  <si>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</si>
  <si>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</si>
  <si>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</si>
  <si>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</si>
  <si>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</si>
  <si>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</si>
  <si>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</si>
  <si>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</si>
  <si>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</si>
  <si>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</si>
  <si>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</si>
  <si>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</si>
  <si>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</si>
  <si>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</si>
  <si>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</si>
  <si>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</si>
  <si>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</si>
  <si>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</si>
  <si>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</si>
  <si>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</si>
  <si>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</si>
  <si>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</si>
  <si>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</si>
  <si>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</si>
  <si>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</si>
  <si>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</si>
  <si>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</si>
  <si>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</si>
  <si>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</si>
  <si>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</si>
  <si>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</si>
  <si>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</si>
  <si>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</si>
  <si>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</si>
  <si>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</si>
  <si>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</si>
  <si>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</si>
  <si>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</si>
  <si>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</si>
  <si>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</si>
  <si>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</si>
  <si>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</si>
  <si>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</si>
  <si>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</si>
  <si>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</si>
  <si>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</si>
  <si>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</si>
  <si>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</si>
  <si>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</si>
  <si>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</si>
  <si>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</si>
  <si>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</si>
  <si>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</si>
  <si>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</si>
  <si>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</si>
  <si>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</si>
  <si>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</si>
  <si>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</si>
  <si>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</si>
  <si>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</si>
  <si>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</si>
  <si>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</si>
  <si>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</si>
  <si>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</si>
  <si>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</si>
  <si>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</si>
  <si>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</si>
  <si>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</si>
  <si>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</si>
  <si>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</si>
  <si>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</si>
  <si>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</si>
  <si>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</si>
  <si>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</si>
  <si>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</si>
  <si>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</si>
  <si>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</si>
  <si>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</si>
  <si>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</si>
  <si>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</si>
  <si>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</si>
  <si>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</si>
  <si>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</si>
  <si>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</si>
  <si>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</si>
  <si>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</si>
  <si>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</si>
  <si>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</si>
  <si>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</si>
  <si>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</si>
  <si>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</si>
  <si>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</si>
  <si>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</si>
  <si>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</si>
  <si>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</si>
  <si>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</si>
  <si>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</si>
  <si>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</si>
  <si>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</si>
  <si>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</si>
  <si>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</si>
  <si>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</si>
  <si>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</si>
  <si>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</si>
  <si>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</si>
  <si>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</si>
  <si>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</si>
  <si>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</si>
  <si>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</si>
  <si>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</si>
  <si>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</si>
  <si>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</si>
  <si>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</si>
  <si>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</si>
  <si>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</si>
  <si>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</si>
  <si>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</si>
  <si>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</si>
  <si>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</si>
  <si>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</si>
  <si>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</si>
  <si>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</si>
  <si>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</si>
  <si>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</si>
  <si>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</si>
  <si>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</si>
  <si>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</si>
  <si>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</si>
  <si>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</si>
  <si>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</si>
  <si>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</si>
  <si>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</si>
  <si>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</si>
  <si>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</si>
  <si>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</si>
  <si>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</si>
  <si>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</si>
  <si>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</si>
  <si>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</si>
  <si>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</si>
  <si>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</si>
  <si>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</si>
  <si>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</si>
  <si>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</si>
  <si>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</si>
  <si>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</si>
  <si>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</si>
  <si>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</si>
  <si>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</si>
  <si>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</si>
  <si>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</si>
  <si>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</si>
  <si>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</si>
  <si>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</si>
  <si>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</si>
  <si>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</si>
  <si>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</si>
  <si>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</si>
  <si>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</si>
  <si>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</si>
  <si>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</si>
  <si>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</si>
  <si>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</si>
  <si>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</si>
  <si>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</si>
  <si>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</si>
  <si>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</si>
  <si>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</si>
  <si>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</si>
  <si>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</si>
  <si>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</si>
  <si>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</si>
  <si>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</si>
  <si>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</si>
  <si>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</si>
  <si>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</si>
  <si>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</si>
  <si>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</si>
  <si>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</si>
  <si>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</si>
  <si>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</si>
  <si>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</si>
  <si>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</si>
  <si>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</si>
  <si>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</si>
  <si>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</si>
  <si>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</si>
  <si>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</si>
  <si>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</si>
  <si>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</si>
  <si>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</si>
  <si>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</si>
  <si>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</si>
  <si>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</si>
  <si>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</si>
  <si>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</si>
  <si>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</si>
  <si>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</si>
  <si>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</si>
  <si>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</si>
  <si>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</si>
  <si>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</si>
  <si>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</si>
  <si>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</si>
  <si>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</si>
  <si>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</si>
  <si>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</si>
  <si>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</si>
  <si>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</si>
  <si>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</si>
  <si>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</si>
  <si>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</si>
  <si>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</si>
  <si>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</si>
  <si>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</si>
  <si>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</si>
  <si>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</si>
  <si>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</si>
  <si>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</si>
  <si>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</si>
  <si>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</si>
  <si>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</si>
  <si>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</si>
  <si>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</si>
  <si>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</si>
  <si>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</si>
  <si>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</si>
  <si>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</si>
  <si>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</si>
  <si>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</si>
  <si>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</si>
  <si>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</si>
  <si>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</si>
  <si>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</si>
  <si>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</si>
  <si>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</si>
  <si>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</si>
  <si>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</si>
  <si>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</si>
  <si>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</si>
  <si>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</si>
  <si>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</si>
  <si>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</si>
  <si>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</si>
  <si>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</si>
  <si>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</si>
  <si>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</si>
  <si>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</si>
  <si>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</si>
  <si>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</si>
  <si>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</si>
  <si>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</si>
  <si>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</si>
  <si>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</si>
  <si>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</si>
  <si>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</si>
  <si>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</si>
  <si>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</si>
  <si>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</si>
  <si>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</si>
  <si>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</si>
  <si>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</si>
  <si>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</si>
  <si>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</si>
  <si>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</si>
  <si>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</si>
  <si>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</si>
  <si>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</si>
  <si>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</si>
  <si>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</si>
  <si>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</si>
  <si>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</si>
  <si>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</si>
  <si>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</si>
  <si>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</si>
  <si>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</si>
  <si>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</si>
  <si>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</si>
  <si>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</si>
  <si>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</si>
  <si>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</si>
  <si>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</si>
  <si>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</si>
  <si>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</si>
  <si>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</si>
  <si>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</si>
  <si>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</si>
  <si>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</si>
  <si>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</si>
  <si>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</si>
  <si>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</si>
  <si>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</si>
  <si>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</si>
  <si>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</si>
  <si>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</si>
  <si>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</si>
  <si>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</si>
  <si>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</si>
  <si>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</si>
  <si>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</si>
  <si>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</si>
  <si>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</si>
  <si>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</si>
  <si>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</si>
  <si>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</si>
  <si>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</si>
  <si>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</si>
  <si>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</si>
  <si>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</si>
  <si>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</si>
  <si>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</si>
  <si>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</si>
  <si>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</si>
  <si>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</si>
  <si>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</si>
  <si>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</si>
  <si>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</si>
  <si>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</si>
  <si>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</si>
  <si>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</si>
  <si>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</si>
  <si>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</si>
  <si>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</si>
  <si>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</si>
  <si>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</si>
  <si>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</si>
  <si>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</si>
  <si>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</si>
  <si>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</si>
  <si>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</si>
  <si>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</si>
  <si>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</si>
  <si>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</si>
  <si>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</si>
  <si>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</si>
  <si>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</si>
  <si>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</si>
  <si>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</si>
  <si>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</si>
  <si>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</si>
  <si>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</si>
  <si>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</si>
  <si>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</si>
  <si>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</si>
  <si>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</si>
  <si>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</si>
  <si>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</si>
  <si>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</si>
  <si>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</si>
  <si>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</si>
  <si>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</si>
  <si>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</si>
  <si>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</si>
  <si>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</si>
  <si>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</si>
  <si>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</si>
  <si>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</si>
  <si>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</si>
  <si>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</si>
  <si>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</si>
  <si>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</si>
  <si>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</si>
  <si>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</si>
  <si>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</si>
  <si>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</si>
  <si>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</si>
  <si>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</si>
  <si>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</si>
  <si>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</si>
  <si>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</si>
  <si>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</si>
  <si>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</si>
  <si>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</si>
  <si>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</si>
  <si>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</si>
  <si>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</si>
  <si>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</si>
  <si>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</si>
  <si>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</si>
  <si>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</si>
  <si>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</si>
  <si>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</si>
  <si>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</si>
  <si>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</si>
  <si>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</si>
  <si>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</si>
  <si>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</si>
  <si>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</si>
  <si>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</si>
  <si>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</si>
  <si>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</si>
  <si>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</si>
  <si>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</si>
  <si>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</si>
  <si>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</si>
  <si>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</si>
  <si>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</si>
  <si>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</si>
  <si>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</si>
  <si>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</si>
  <si>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</si>
  <si>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</si>
  <si>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</si>
  <si>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</si>
  <si>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</si>
  <si>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</si>
  <si>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</si>
  <si>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</si>
  <si>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</si>
  <si>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</si>
  <si>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</si>
  <si>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</si>
  <si>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</si>
  <si>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</si>
  <si>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</si>
  <si>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</si>
  <si>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</si>
  <si>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</si>
  <si>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</si>
  <si>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</si>
  <si>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</si>
  <si>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</si>
  <si>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</si>
  <si>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</si>
  <si>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</si>
  <si>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</si>
  <si>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</si>
  <si>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</si>
  <si>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</si>
  <si>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</si>
  <si>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</si>
  <si>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</si>
  <si>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</si>
  <si>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</si>
  <si>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</si>
  <si>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</si>
  <si>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</si>
  <si>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</si>
  <si>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</si>
  <si>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</si>
  <si>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</si>
  <si>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</si>
  <si>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</si>
  <si>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</si>
  <si>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</si>
  <si>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</si>
  <si>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</si>
  <si>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</si>
  <si>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</si>
  <si>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</si>
  <si>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</si>
  <si>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</si>
  <si>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</si>
  <si>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</si>
  <si>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</si>
  <si>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</si>
  <si>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</si>
  <si>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</si>
  <si>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</si>
  <si>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</si>
  <si>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</si>
  <si>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</si>
  <si>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</si>
  <si>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</si>
  <si>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</si>
  <si>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</si>
  <si>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</si>
  <si>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</si>
  <si>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</si>
  <si>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</si>
  <si>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</si>
  <si>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</si>
  <si>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</si>
  <si>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</si>
  <si>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</si>
  <si>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</si>
  <si>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</si>
  <si>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</si>
  <si>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</si>
  <si>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</si>
  <si>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</si>
  <si>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</si>
  <si>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</si>
  <si>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</si>
  <si>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</si>
  <si>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</si>
  <si>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</si>
  <si>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</si>
  <si>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</si>
  <si>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</si>
  <si>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</si>
  <si>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</si>
  <si>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</si>
  <si>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</si>
  <si>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</si>
  <si>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</si>
  <si>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</si>
  <si>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</si>
  <si>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</si>
  <si>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</si>
  <si>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</si>
  <si>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</si>
  <si>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</si>
  <si>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</si>
  <si>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</si>
  <si>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</si>
  <si>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</si>
  <si>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</si>
  <si>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</si>
  <si>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</si>
  <si>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</si>
  <si>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</si>
  <si>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</si>
  <si>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</si>
  <si>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</si>
  <si>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</si>
  <si>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</si>
  <si>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</si>
  <si>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</si>
  <si>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</si>
  <si>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</si>
  <si>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</si>
  <si>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</si>
  <si>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</si>
  <si>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</si>
  <si>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</si>
  <si>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</si>
  <si>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</si>
  <si>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</si>
  <si>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</si>
  <si>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</si>
  <si>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</si>
  <si>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</si>
  <si>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</si>
  <si>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</si>
  <si>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</si>
  <si>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</si>
  <si>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</si>
  <si>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</si>
  <si>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</si>
  <si>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</si>
  <si>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</si>
  <si>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</si>
  <si>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</si>
  <si>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</si>
  <si>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</si>
  <si>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</si>
  <si>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</si>
  <si>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</si>
  <si>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</si>
  <si>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</si>
  <si>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</si>
  <si>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</si>
  <si>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</si>
  <si>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</si>
  <si>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</si>
  <si>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</si>
  <si>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</si>
  <si>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</si>
  <si>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</si>
  <si>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</si>
  <si>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</si>
  <si>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</si>
  <si>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</si>
  <si>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</si>
  <si>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</si>
  <si>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</si>
  <si>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</si>
  <si>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</si>
  <si>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</si>
  <si>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</si>
  <si>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</si>
  <si>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</si>
  <si>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</si>
  <si>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</si>
  <si>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</si>
  <si>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</si>
  <si>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</si>
  <si>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</si>
  <si>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</si>
  <si>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</si>
  <si>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</si>
  <si>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</si>
  <si>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</si>
  <si>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</si>
  <si>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</si>
  <si>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</si>
  <si>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</si>
  <si>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</si>
  <si>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</si>
  <si>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</si>
  <si>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</si>
  <si>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</si>
  <si>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</si>
  <si>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</si>
  <si>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</si>
  <si>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</si>
  <si>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</si>
  <si>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</si>
  <si>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</si>
  <si>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</si>
  <si>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</si>
  <si>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</si>
  <si>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</si>
  <si>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</si>
  <si>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</si>
  <si>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</si>
  <si>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</si>
  <si>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</si>
  <si>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</si>
  <si>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</si>
  <si>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</si>
  <si>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</si>
  <si>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</si>
  <si>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</si>
  <si>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</si>
  <si>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</si>
  <si>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</si>
  <si>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</si>
  <si>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</si>
  <si>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</si>
  <si>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</si>
  <si>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</si>
  <si>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</si>
  <si>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</si>
  <si>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</si>
  <si>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</si>
  <si>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</si>
  <si>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</si>
  <si>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</si>
  <si>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</si>
  <si>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</si>
  <si>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</si>
  <si>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</si>
  <si>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</si>
  <si>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</si>
  <si>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</si>
  <si>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</si>
  <si>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</si>
  <si>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</si>
  <si>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</si>
  <si>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</si>
  <si>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</si>
  <si>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</si>
  <si>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</si>
  <si>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</si>
  <si>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</si>
  <si>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</si>
  <si>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</si>
  <si>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</si>
  <si>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</si>
  <si>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</si>
  <si>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</si>
  <si>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</si>
  <si>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</si>
  <si>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</si>
  <si>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</si>
  <si>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</si>
  <si>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</si>
  <si>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</si>
  <si>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</si>
  <si>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</si>
  <si>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</si>
  <si>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</si>
  <si>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</si>
  <si>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</si>
  <si>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</si>
  <si>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</si>
  <si>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</si>
  <si>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</si>
  <si>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</si>
  <si>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</si>
  <si>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</si>
  <si>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</si>
  <si>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</si>
  <si>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</si>
  <si>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</si>
  <si>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</si>
  <si>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</si>
  <si>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</si>
  <si>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</si>
  <si>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</si>
  <si>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</si>
  <si>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</si>
  <si>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</si>
  <si>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</si>
  <si>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</si>
  <si>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</si>
  <si>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</si>
  <si>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</si>
  <si>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</si>
  <si>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</si>
  <si>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</si>
  <si>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</si>
  <si>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</si>
  <si>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</si>
  <si>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</si>
  <si>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</si>
  <si>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</si>
  <si>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</si>
  <si>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</si>
  <si>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</si>
  <si>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</si>
  <si>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</si>
  <si>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</si>
  <si>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</si>
  <si>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</si>
  <si>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</si>
  <si>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</si>
  <si>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</si>
  <si>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</si>
  <si>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</si>
  <si>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</si>
  <si>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</si>
  <si>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</si>
  <si>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</si>
  <si>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</si>
  <si>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</si>
  <si>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</si>
  <si>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</si>
  <si>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</si>
  <si>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</si>
  <si>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</si>
  <si>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</si>
  <si>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</si>
  <si>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</si>
  <si>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</si>
  <si>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</si>
  <si>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</si>
  <si>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</si>
  <si>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</si>
  <si>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</si>
  <si>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</si>
  <si>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</si>
  <si>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</si>
  <si>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</si>
  <si>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</si>
  <si>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</si>
  <si>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</si>
  <si>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</si>
  <si>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</si>
  <si>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</si>
  <si>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</si>
  <si>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</si>
  <si>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</si>
  <si>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</si>
  <si>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</si>
  <si>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</si>
  <si>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</si>
  <si>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</si>
  <si>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</si>
  <si>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</si>
  <si>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</si>
  <si>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</si>
  <si>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</si>
  <si>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</si>
  <si>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</si>
  <si>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</si>
  <si>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</si>
  <si>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</si>
  <si>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</si>
  <si>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</si>
  <si>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</si>
  <si>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</si>
  <si>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</si>
  <si>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</si>
  <si>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</si>
  <si>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</si>
  <si>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</si>
  <si>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</si>
  <si>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</si>
  <si>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</si>
  <si>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</si>
  <si>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</si>
  <si>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</si>
  <si>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</si>
  <si>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</si>
  <si>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</si>
  <si>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</si>
  <si>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</si>
  <si>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</si>
  <si>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</si>
  <si>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</si>
  <si>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</si>
  <si>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</si>
  <si>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</si>
  <si>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</si>
  <si>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</si>
  <si>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</si>
  <si>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</si>
  <si>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</si>
  <si>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</si>
  <si>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</si>
  <si>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</si>
  <si>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</si>
  <si>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</si>
  <si>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</si>
  <si>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</si>
  <si>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</si>
  <si>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</si>
  <si>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</si>
  <si>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</si>
  <si>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</si>
  <si>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</si>
  <si>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</si>
  <si>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</si>
  <si>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</si>
  <si>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</si>
  <si>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</si>
  <si>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</si>
  <si>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</si>
  <si>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</si>
  <si>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</si>
  <si>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</si>
  <si>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</si>
  <si>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</si>
  <si>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</si>
  <si>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</si>
  <si>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</si>
  <si>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</si>
  <si>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</si>
  <si>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</si>
  <si>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</si>
  <si>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</si>
  <si>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</si>
  <si>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</si>
  <si>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</si>
  <si>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</si>
  <si>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</si>
  <si>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</si>
  <si>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</si>
  <si>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</si>
  <si>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</si>
  <si>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</si>
  <si>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</si>
  <si>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</si>
  <si>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</si>
  <si>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</si>
  <si>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</si>
  <si>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</si>
  <si>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</si>
  <si>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</si>
  <si>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</si>
  <si>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</si>
  <si>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</si>
  <si>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</si>
  <si>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</si>
  <si>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</si>
  <si>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</si>
  <si>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</si>
  <si>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</si>
  <si>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</si>
  <si>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</si>
  <si>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</si>
  <si>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</si>
  <si>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</si>
  <si>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</si>
  <si>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</si>
  <si>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</si>
  <si>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</si>
  <si>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</si>
  <si>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</si>
  <si>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</si>
  <si>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</si>
  <si>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</si>
  <si>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</si>
  <si>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</si>
  <si>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</si>
  <si>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</si>
  <si>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</si>
  <si>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</si>
  <si>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</si>
  <si>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</si>
  <si>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</si>
  <si>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</si>
  <si>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</si>
  <si>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</si>
  <si>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</si>
  <si>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</si>
  <si>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</si>
  <si>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</si>
  <si>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</si>
  <si>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</si>
  <si>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</si>
  <si>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</si>
  <si>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</si>
  <si>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</si>
  <si>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</si>
  <si>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</si>
  <si>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</si>
  <si>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</si>
  <si>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</si>
  <si>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</si>
  <si>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</si>
  <si>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</si>
  <si>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</si>
  <si>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</si>
  <si>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</si>
  <si>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</si>
  <si>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</si>
  <si>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</si>
  <si>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</si>
  <si>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</si>
  <si>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</si>
  <si>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</si>
  <si>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</si>
  <si>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</si>
  <si>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</si>
  <si>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</si>
  <si>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</si>
  <si>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</si>
  <si>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</si>
  <si>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</si>
  <si>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</si>
  <si>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</si>
  <si>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</si>
  <si>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</si>
  <si>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</si>
  <si>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</si>
  <si>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</si>
  <si>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</si>
  <si>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</si>
  <si>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</si>
  <si>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</si>
  <si>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</si>
  <si>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</si>
  <si>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</si>
  <si>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</si>
  <si>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</si>
  <si>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</si>
  <si>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</si>
  <si>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</si>
  <si>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</si>
  <si>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</si>
  <si>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</si>
  <si>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</si>
  <si>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</si>
  <si>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</si>
  <si>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</si>
  <si>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</si>
  <si>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</si>
  <si>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</si>
  <si>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</si>
  <si>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</si>
  <si>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</si>
  <si>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</si>
  <si>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</si>
  <si>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</si>
  <si>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</si>
  <si>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</si>
  <si>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</si>
  <si>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</si>
  <si>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</si>
  <si>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</si>
  <si>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</si>
  <si>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</si>
  <si>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</si>
  <si>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</si>
  <si>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</si>
  <si>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</si>
  <si>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</si>
  <si>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</si>
  <si>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</si>
  <si>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</si>
  <si>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</si>
  <si>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</si>
  <si>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</si>
  <si>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</si>
  <si>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</si>
  <si>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</si>
  <si>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</si>
  <si>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</si>
  <si>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</si>
  <si>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</si>
  <si>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</si>
  <si>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</si>
  <si>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</si>
  <si>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</si>
  <si>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</si>
  <si>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</si>
  <si>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</si>
  <si>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</si>
  <si>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</si>
  <si>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</si>
  <si>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</si>
  <si>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</si>
  <si>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</si>
  <si>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</si>
  <si>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</si>
  <si>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</si>
  <si>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</si>
  <si>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</si>
  <si>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</si>
  <si>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</si>
  <si>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</si>
  <si>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</si>
  <si>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</si>
  <si>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</si>
  <si>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</si>
  <si>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</si>
  <si>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</si>
  <si>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</si>
  <si>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</si>
  <si>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</si>
  <si>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</si>
  <si>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</si>
  <si>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</si>
  <si>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</si>
  <si>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</si>
  <si>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</si>
  <si>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</si>
  <si>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</si>
  <si>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</si>
  <si>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</si>
  <si>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</si>
  <si>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</si>
  <si>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</si>
  <si>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</si>
  <si>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</si>
  <si>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</si>
  <si>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</si>
  <si>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</si>
  <si>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</si>
  <si>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</si>
  <si>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</si>
  <si>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</si>
  <si>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</si>
  <si>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</si>
  <si>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</si>
  <si>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</si>
  <si>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</si>
  <si>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</si>
  <si>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</si>
  <si>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</si>
  <si>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</si>
  <si>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</si>
  <si>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</si>
  <si>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</si>
  <si>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</si>
  <si>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</si>
  <si>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</si>
  <si>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</si>
  <si>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</si>
  <si>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</si>
  <si>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</si>
  <si>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</si>
  <si>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</si>
  <si>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</si>
  <si>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</si>
  <si>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</si>
  <si>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</si>
  <si>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</si>
  <si>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</si>
  <si>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</si>
  <si>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</si>
  <si>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</si>
  <si>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</si>
  <si>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</si>
  <si>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</si>
  <si>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</si>
  <si>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</si>
  <si>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</si>
  <si>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</si>
  <si>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</si>
  <si>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</si>
  <si>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</si>
  <si>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</si>
  <si>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</si>
  <si>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</si>
  <si>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</si>
  <si>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</si>
  <si>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</si>
  <si>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</si>
  <si>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</si>
  <si>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</si>
  <si>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</si>
  <si>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</si>
  <si>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</si>
  <si>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</si>
  <si>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</si>
  <si>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</si>
  <si>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</si>
  <si>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</si>
  <si>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</si>
  <si>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</si>
  <si>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</si>
  <si>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</si>
  <si>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</si>
  <si>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</si>
  <si>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</si>
  <si>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</si>
  <si>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</si>
  <si>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</si>
  <si>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</si>
  <si>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</si>
  <si>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</si>
  <si>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</si>
  <si>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</si>
  <si>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</si>
  <si>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</si>
  <si>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</si>
  <si>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</si>
  <si>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</si>
  <si>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</si>
  <si>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</si>
  <si>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</si>
  <si>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</si>
  <si>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</si>
  <si>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</si>
  <si>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</si>
  <si>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</si>
  <si>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</si>
  <si>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</si>
  <si>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</si>
  <si>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</si>
  <si>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</si>
  <si>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</si>
  <si>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</si>
  <si>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</si>
  <si>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</si>
  <si>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</si>
  <si>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</si>
  <si>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</si>
  <si>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</si>
  <si>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</si>
  <si>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</si>
  <si>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</si>
  <si>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</si>
  <si>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</si>
  <si>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</si>
  <si>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</si>
  <si>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</si>
  <si>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</si>
  <si>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</si>
  <si>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</si>
  <si>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</si>
  <si>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</si>
  <si>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</si>
  <si>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</si>
  <si>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</si>
  <si>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</si>
  <si>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</si>
  <si>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</si>
  <si>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</si>
  <si>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</si>
  <si>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</si>
  <si>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</si>
  <si>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</si>
  <si>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</si>
  <si>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</si>
  <si>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</si>
  <si>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</si>
  <si>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</si>
  <si>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</si>
  <si>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</si>
  <si>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</si>
  <si>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</si>
  <si>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</si>
  <si>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</si>
  <si>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</si>
  <si>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</si>
  <si>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</si>
  <si>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</si>
  <si>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</si>
  <si>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</si>
  <si>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</si>
  <si>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</si>
  <si>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</si>
  <si>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</si>
  <si>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</si>
  <si>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</si>
  <si>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</si>
  <si>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</si>
  <si>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</si>
  <si>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</si>
  <si>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</si>
  <si>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</si>
  <si>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</si>
  <si>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</si>
  <si>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</si>
  <si>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</si>
  <si>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</si>
  <si>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</si>
  <si>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</si>
  <si>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</si>
  <si>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</si>
  <si>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</si>
  <si>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</si>
  <si>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</si>
  <si>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</si>
  <si>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</si>
  <si>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</si>
  <si>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</si>
  <si>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</si>
  <si>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</si>
  <si>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</si>
  <si>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</si>
  <si>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</si>
  <si>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</si>
  <si>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</si>
  <si>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</si>
  <si>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</si>
  <si>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</si>
  <si>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</si>
  <si>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</si>
  <si>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</si>
  <si>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</si>
  <si>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</si>
  <si>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</si>
  <si>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</si>
  <si>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</si>
  <si>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</si>
  <si>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</si>
  <si>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</si>
  <si>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</si>
  <si>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</si>
  <si>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</si>
  <si>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</si>
  <si>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</si>
  <si>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</si>
  <si>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</si>
  <si>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</si>
  <si>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</si>
  <si>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</si>
  <si>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</si>
  <si>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</si>
  <si>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</si>
  <si>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</si>
  <si>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</si>
  <si>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</si>
  <si>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</si>
  <si>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</si>
  <si>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</si>
  <si>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</si>
  <si>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</si>
  <si>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</si>
  <si>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</si>
  <si>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</si>
  <si>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</si>
  <si>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</si>
  <si>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</si>
  <si>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</si>
  <si>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</si>
  <si>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</si>
  <si>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</si>
  <si>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</si>
  <si>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</si>
  <si>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</si>
  <si>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</si>
  <si>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</si>
  <si>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</si>
  <si>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</si>
  <si>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</si>
  <si>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</si>
  <si>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</si>
  <si>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</si>
  <si>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</si>
  <si>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</si>
  <si>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</si>
  <si>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</si>
  <si>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</si>
  <si>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</si>
  <si>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</si>
  <si>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</si>
  <si>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</si>
  <si>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</si>
  <si>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</si>
  <si>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</si>
  <si>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</si>
  <si>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</si>
  <si>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</si>
  <si>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</si>
  <si>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</si>
  <si>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</si>
  <si>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</si>
  <si>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</si>
  <si>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</si>
  <si>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</si>
  <si>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</si>
  <si>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</si>
  <si>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</si>
  <si>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</si>
  <si>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</si>
  <si>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</si>
  <si>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</si>
  <si>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</si>
  <si>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</si>
  <si>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</si>
  <si>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</si>
  <si>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</si>
  <si>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</si>
  <si>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</si>
  <si>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</si>
  <si>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</si>
  <si>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</si>
  <si>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</si>
  <si>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</si>
  <si>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</si>
  <si>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</si>
  <si>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</si>
  <si>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</si>
  <si>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</si>
  <si>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</si>
  <si>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</si>
  <si>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</si>
  <si>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</si>
  <si>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</si>
  <si>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</si>
  <si>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</si>
  <si>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</si>
  <si>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</si>
  <si>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</si>
  <si>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</si>
  <si>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</si>
  <si>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</si>
  <si>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</si>
  <si>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</si>
  <si>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</si>
  <si>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</si>
  <si>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</si>
  <si>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</si>
  <si>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</si>
  <si>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</si>
  <si>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</si>
  <si>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</si>
  <si>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</si>
  <si>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</si>
  <si>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</si>
  <si>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</si>
  <si>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</si>
  <si>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</si>
  <si>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</si>
  <si>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</si>
  <si>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</si>
  <si>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</si>
  <si>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</si>
  <si>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</si>
  <si>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</si>
  <si>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</si>
  <si>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</si>
  <si>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</si>
  <si>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</si>
  <si>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</si>
  <si>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</si>
  <si>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</si>
  <si>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</si>
  <si>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</si>
  <si>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</si>
  <si>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</si>
  <si>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</si>
  <si>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</si>
  <si>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</si>
  <si>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</si>
  <si>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</si>
  <si>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</si>
  <si>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</si>
  <si>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</si>
  <si>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</si>
  <si>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</si>
  <si>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</si>
  <si>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</si>
  <si>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</si>
  <si>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</si>
  <si>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</si>
  <si>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</si>
  <si>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</si>
  <si>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</si>
  <si>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</si>
  <si>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</si>
  <si>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</si>
  <si>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</si>
  <si>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</si>
  <si>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</si>
  <si>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</si>
  <si>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</si>
  <si>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</si>
  <si>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</si>
  <si>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</si>
  <si>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</si>
  <si>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</si>
  <si>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</si>
  <si>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</si>
  <si>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</si>
  <si>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</si>
  <si>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</si>
  <si>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</si>
  <si>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</si>
  <si>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</si>
  <si>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</si>
  <si>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</si>
  <si>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</si>
  <si>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</si>
  <si>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</si>
  <si>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</si>
  <si>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</si>
  <si>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</si>
  <si>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</si>
  <si>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</si>
  <si>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</si>
  <si>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</si>
  <si>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</si>
  <si>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</si>
  <si>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</si>
  <si>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</si>
  <si>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</si>
  <si>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</si>
  <si>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</si>
  <si>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</si>
  <si>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</si>
  <si>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</si>
  <si>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</si>
  <si>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</si>
  <si>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</si>
  <si>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</si>
  <si>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</si>
  <si>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</si>
  <si>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</si>
  <si>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</si>
  <si>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</si>
  <si>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</si>
  <si>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</si>
  <si>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</si>
  <si>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</si>
  <si>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</si>
  <si>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</si>
  <si>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</si>
  <si>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</si>
  <si>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</si>
  <si>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</si>
  <si>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</si>
  <si>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</si>
  <si>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</si>
  <si>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</si>
  <si>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</si>
  <si>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</si>
  <si>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</si>
  <si>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</si>
  <si>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</si>
  <si>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</si>
  <si>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</si>
  <si>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</si>
  <si>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</si>
  <si>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</si>
  <si>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</si>
  <si>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</si>
  <si>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</si>
  <si>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</si>
  <si>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</si>
  <si>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</si>
  <si>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</si>
  <si>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</si>
  <si>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</si>
  <si>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</si>
  <si>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</si>
  <si>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</si>
  <si>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</si>
  <si>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</si>
  <si>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</si>
  <si>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</si>
  <si>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</si>
  <si>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</si>
  <si>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</si>
  <si>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</si>
  <si>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</si>
  <si>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</si>
  <si>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</si>
  <si>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</si>
  <si>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</si>
  <si>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</si>
  <si>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</si>
  <si>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</si>
  <si>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</si>
  <si>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</si>
  <si>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</si>
  <si>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</si>
  <si>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</si>
  <si>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</si>
  <si>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</si>
  <si>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</si>
  <si>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</si>
  <si>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</si>
  <si>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</si>
  <si>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</si>
  <si>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</si>
  <si>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</si>
  <si>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</si>
  <si>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</si>
  <si>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</si>
  <si>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</si>
  <si>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</si>
  <si>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</si>
  <si>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</si>
  <si>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</si>
  <si>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</si>
  <si>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</si>
  <si>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</si>
  <si>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</si>
  <si>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</si>
  <si>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</si>
  <si>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</si>
  <si>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</si>
  <si>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</si>
  <si>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</si>
  <si>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</si>
  <si>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</si>
  <si>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</si>
  <si>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</si>
  <si>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</si>
  <si>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</si>
  <si>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</si>
  <si>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</si>
  <si>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</si>
  <si>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</si>
  <si>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</si>
  <si>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</si>
  <si>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</si>
  <si>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</si>
  <si>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</si>
  <si>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</si>
  <si>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</si>
  <si>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</si>
  <si>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</si>
  <si>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</si>
  <si>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</si>
  <si>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</si>
  <si>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</si>
  <si>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</si>
  <si>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</si>
  <si>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</si>
  <si>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</si>
  <si>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</si>
  <si>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</si>
  <si>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</si>
  <si>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</si>
  <si>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</si>
  <si>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</si>
  <si>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</si>
  <si>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</si>
  <si>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</si>
  <si>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</si>
  <si>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</si>
  <si>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</si>
  <si>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</si>
  <si>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</si>
  <si>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</si>
  <si>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</si>
  <si>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</si>
  <si>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</si>
  <si>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</si>
  <si>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</si>
  <si>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</si>
  <si>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</si>
  <si>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</si>
  <si>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</si>
  <si>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</si>
  <si>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</si>
  <si>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</si>
  <si>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</si>
  <si>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</si>
  <si>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</si>
  <si>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</si>
  <si>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</si>
  <si>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</si>
  <si>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</si>
  <si>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</si>
  <si>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</si>
  <si>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</si>
  <si>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</si>
  <si>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</si>
  <si>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</si>
  <si>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</si>
  <si>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</si>
  <si>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</si>
  <si>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</si>
  <si>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</si>
  <si>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</si>
  <si>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</si>
  <si>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</si>
  <si>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</si>
  <si>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</si>
  <si>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</si>
  <si>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</si>
  <si>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</si>
  <si>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</si>
  <si>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</si>
  <si>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</si>
  <si>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</si>
  <si>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</si>
  <si>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</si>
  <si>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</si>
  <si>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</si>
  <si>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</si>
  <si>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</si>
  <si>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</si>
  <si>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</si>
  <si>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</si>
  <si>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</si>
  <si>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</si>
  <si>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</si>
  <si>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</si>
  <si>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</si>
  <si>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</si>
  <si>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</si>
  <si>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</si>
  <si>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</si>
  <si>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</si>
  <si>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</si>
  <si>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</si>
  <si>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</si>
  <si>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</si>
  <si>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</si>
  <si>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</si>
  <si>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</si>
  <si>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</si>
  <si>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</si>
  <si>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</si>
  <si>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</si>
  <si>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</si>
  <si>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</si>
  <si>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</si>
  <si>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</si>
  <si>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</si>
  <si>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</si>
  <si>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</si>
  <si>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</si>
  <si>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</si>
  <si>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</si>
  <si>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</si>
  <si>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</si>
  <si>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</si>
  <si>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</si>
  <si>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</si>
  <si>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</si>
  <si>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</si>
  <si>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</si>
  <si>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</si>
  <si>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</si>
  <si>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</si>
  <si>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</si>
  <si>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</si>
  <si>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</si>
  <si>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</si>
  <si>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</si>
  <si>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</si>
  <si>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</si>
  <si>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</si>
  <si>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</si>
  <si>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</si>
  <si>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</si>
  <si>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</si>
  <si>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</si>
  <si>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</si>
  <si>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</si>
  <si>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</si>
  <si>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</si>
  <si>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</si>
  <si>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</si>
  <si>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</si>
  <si>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</si>
  <si>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</si>
  <si>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</si>
  <si>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</si>
  <si>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</si>
  <si>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</si>
  <si>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</si>
  <si>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</si>
  <si>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</si>
  <si>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</si>
  <si>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</si>
  <si>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</si>
  <si>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</si>
  <si>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</si>
  <si>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</si>
  <si>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</si>
  <si>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</si>
  <si>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</si>
  <si>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</si>
  <si>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</si>
  <si>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</si>
  <si>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</si>
  <si>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</si>
  <si>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</si>
  <si>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</si>
  <si>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</si>
  <si>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</si>
  <si>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</si>
  <si>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</si>
  <si>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</si>
  <si>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</si>
  <si>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</si>
  <si>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</si>
  <si>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</si>
  <si>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</si>
  <si>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</si>
  <si>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</si>
  <si>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</si>
  <si>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</si>
  <si>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</si>
  <si>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</si>
  <si>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</si>
  <si>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</si>
  <si>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</si>
  <si>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</si>
  <si>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</si>
  <si>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</si>
  <si>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</si>
  <si>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</si>
  <si>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</si>
  <si>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</si>
  <si>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</si>
  <si>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</si>
  <si>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</si>
  <si>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</si>
  <si>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</si>
  <si>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</si>
  <si>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</si>
  <si>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</si>
  <si>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</si>
  <si>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</si>
  <si>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</si>
  <si>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</si>
  <si>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</si>
  <si>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</si>
  <si>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</si>
  <si>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</si>
  <si>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</si>
  <si>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</si>
  <si>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</si>
  <si>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</si>
  <si>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</si>
  <si>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</si>
  <si>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</si>
  <si>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</si>
  <si>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</si>
  <si>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</si>
  <si>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</si>
  <si>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</si>
  <si>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</si>
  <si>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</si>
  <si>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</si>
  <si>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</si>
  <si>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</si>
  <si>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</si>
  <si>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</si>
  <si>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</si>
  <si>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</si>
  <si>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</si>
  <si>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</si>
  <si>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</si>
  <si>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</si>
  <si>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</si>
  <si>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</si>
  <si>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</si>
  <si>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</si>
  <si>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</si>
  <si>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</si>
  <si>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</si>
  <si>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</si>
  <si>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</si>
  <si>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</si>
  <si>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</si>
  <si>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</si>
  <si>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</si>
  <si>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</si>
  <si>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</si>
  <si>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</si>
  <si>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</si>
  <si>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</si>
  <si>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</si>
  <si>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</si>
  <si>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</si>
  <si>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</si>
  <si>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</si>
  <si>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</si>
  <si>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</si>
  <si>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</si>
  <si>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</si>
  <si>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</si>
  <si>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</si>
  <si>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</si>
  <si>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</si>
  <si>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</si>
  <si>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</si>
  <si>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</si>
  <si>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</si>
  <si>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</si>
  <si>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</si>
  <si>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</si>
  <si>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</si>
  <si>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</si>
  <si>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</si>
  <si>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</si>
  <si>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</si>
  <si>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</si>
  <si>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</si>
  <si>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</si>
  <si>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</si>
  <si>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</si>
  <si>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</si>
  <si>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</si>
  <si>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</si>
  <si>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</si>
  <si>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</si>
  <si>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</si>
  <si>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</si>
  <si>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</si>
  <si>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</si>
  <si>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</si>
  <si>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</si>
  <si>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</si>
  <si>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</si>
  <si>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</si>
  <si>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</si>
  <si>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</si>
  <si>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</si>
  <si>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</si>
  <si>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</si>
  <si>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</si>
  <si>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</si>
  <si>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</si>
  <si>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</si>
  <si>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</si>
  <si>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</si>
  <si>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</si>
  <si>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</si>
  <si>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</si>
  <si>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</si>
  <si>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</si>
  <si>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</si>
  <si>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</si>
  <si>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</si>
  <si>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</si>
  <si>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</si>
  <si>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</si>
  <si>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</si>
  <si>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</si>
  <si>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</si>
  <si>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</si>
  <si>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</si>
  <si>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</si>
  <si>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</si>
  <si>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</si>
  <si>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</si>
  <si>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</si>
  <si>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</si>
  <si>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</si>
  <si>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</si>
  <si>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</si>
  <si>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</si>
  <si>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</si>
  <si>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</si>
  <si>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</si>
  <si>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</si>
  <si>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</si>
  <si>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</si>
  <si>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</si>
  <si>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</si>
  <si>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</si>
  <si>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</si>
  <si>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</si>
  <si>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</si>
  <si>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</si>
  <si>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</si>
  <si>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</si>
  <si>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</si>
  <si>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</si>
  <si>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</si>
  <si>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</si>
  <si>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</si>
  <si>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</si>
  <si>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</si>
  <si>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</si>
  <si>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</si>
  <si>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</si>
  <si>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</si>
  <si>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</si>
  <si>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</si>
  <si>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</si>
  <si>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</si>
  <si>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</si>
  <si>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</si>
  <si>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</si>
  <si>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</si>
  <si>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</si>
  <si>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</si>
  <si>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</si>
  <si>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</si>
  <si>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</si>
  <si>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</si>
  <si>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</si>
  <si>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</si>
  <si>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</si>
  <si>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</si>
  <si>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</si>
  <si>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</si>
  <si>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</si>
  <si>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</si>
  <si>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</si>
  <si>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</si>
  <si>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</si>
  <si>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</si>
  <si>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</si>
  <si>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</si>
  <si>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</si>
  <si>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</si>
  <si>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</si>
  <si>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</si>
  <si>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</si>
  <si>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</si>
  <si>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</si>
  <si>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</si>
  <si>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</si>
  <si>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</si>
  <si>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</si>
  <si>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</si>
  <si>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</si>
  <si>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</si>
  <si>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</si>
  <si>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</si>
  <si>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</si>
  <si>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</si>
  <si>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</si>
  <si>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</si>
  <si>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</si>
  <si>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</si>
  <si>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</si>
  <si>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</si>
  <si>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</si>
  <si>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</si>
  <si>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</si>
  <si>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</si>
  <si>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</si>
  <si>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</si>
  <si>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</si>
  <si>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</si>
  <si>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</si>
  <si>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</si>
  <si>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</si>
  <si>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</si>
  <si>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</si>
  <si>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</si>
  <si>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</si>
  <si>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</si>
  <si>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</si>
  <si>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</si>
  <si>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</si>
  <si>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</si>
  <si>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</si>
  <si>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</si>
  <si>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</si>
  <si>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</si>
  <si>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</si>
  <si>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</si>
  <si>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</si>
  <si>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</si>
  <si>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</si>
  <si>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</si>
  <si>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</si>
  <si>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</si>
  <si>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</si>
  <si>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</si>
  <si>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</si>
  <si>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</si>
  <si>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</si>
  <si>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</si>
  <si>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</si>
  <si>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</si>
  <si>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</si>
  <si>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</si>
  <si>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</si>
  <si>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</si>
  <si>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</si>
  <si>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</si>
  <si>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</si>
  <si>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</si>
  <si>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</si>
  <si>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</si>
  <si>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</si>
  <si>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</si>
  <si>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</si>
  <si>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</si>
  <si>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</si>
  <si>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</si>
  <si>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</si>
  <si>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</si>
  <si>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</si>
  <si>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</si>
  <si>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</si>
  <si>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</si>
  <si>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</si>
  <si>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</si>
  <si>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</si>
  <si>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</si>
  <si>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</si>
  <si>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</si>
  <si>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</si>
  <si>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</si>
  <si>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</si>
  <si>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</si>
  <si>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</si>
  <si>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</si>
  <si>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</si>
  <si>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</si>
  <si>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</si>
  <si>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</si>
  <si>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</si>
  <si>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</si>
  <si>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</si>
  <si>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</si>
  <si>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</si>
  <si>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</si>
  <si>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</si>
  <si>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</si>
  <si>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</si>
  <si>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</si>
  <si>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</si>
  <si>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</si>
  <si>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</si>
  <si>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</si>
  <si>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</si>
  <si>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</si>
  <si>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</si>
  <si>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</si>
  <si>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</si>
  <si>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</si>
  <si>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</si>
  <si>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</si>
  <si>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</si>
  <si>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</si>
  <si>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</si>
  <si>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</si>
  <si>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</si>
  <si>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</si>
  <si>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</si>
  <si>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</si>
  <si>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</si>
  <si>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</si>
  <si>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</si>
  <si>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</si>
  <si>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</si>
  <si>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</si>
  <si>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</si>
  <si>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</si>
  <si>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</si>
  <si>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</si>
  <si>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</si>
  <si>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</si>
  <si>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</si>
  <si>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</si>
  <si>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</si>
  <si>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</si>
  <si>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</si>
  <si>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</si>
  <si>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</si>
  <si>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</si>
  <si>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</si>
  <si>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</si>
  <si>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</si>
  <si>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</si>
  <si>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</si>
  <si>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</si>
  <si>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</si>
  <si>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</si>
  <si>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</si>
  <si>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</si>
  <si>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</si>
  <si>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</si>
  <si>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</si>
  <si>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</si>
  <si>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</si>
  <si>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</si>
  <si>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</si>
  <si>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</si>
  <si>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</si>
  <si>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</si>
  <si>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</si>
  <si>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</si>
  <si>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</si>
  <si>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</si>
  <si>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</si>
  <si>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</si>
  <si>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</si>
  <si>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</si>
  <si>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</si>
  <si>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</si>
  <si>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</si>
  <si>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</si>
  <si>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</si>
  <si>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</si>
  <si>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</si>
  <si>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</si>
  <si>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</si>
  <si>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</si>
  <si>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</si>
  <si>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</si>
  <si>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</si>
  <si>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</si>
  <si>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</si>
  <si>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</si>
  <si>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</si>
  <si>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</si>
  <si>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</si>
  <si>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</si>
  <si>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</si>
  <si>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</si>
  <si>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</si>
  <si>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</si>
  <si>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</si>
  <si>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</si>
  <si>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</si>
  <si>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</si>
  <si>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</si>
  <si>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</si>
  <si>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</si>
  <si>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</si>
  <si>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</si>
  <si>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</si>
  <si>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</si>
  <si>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</si>
  <si>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</si>
  <si>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</si>
  <si>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</si>
  <si>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</si>
  <si>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</si>
  <si>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</si>
  <si>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</si>
  <si>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</si>
  <si>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</si>
  <si>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</si>
  <si>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</si>
  <si>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</si>
  <si>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</si>
  <si>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</si>
  <si>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</si>
  <si>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</si>
  <si>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</si>
  <si>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</si>
  <si>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</si>
  <si>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</si>
  <si>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</si>
  <si>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</si>
  <si>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</si>
  <si>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</si>
  <si>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</si>
  <si>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</si>
  <si>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</si>
  <si>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</si>
  <si>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</si>
  <si>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</si>
  <si>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</si>
  <si>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</si>
  <si>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</si>
  <si>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</si>
  <si>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</si>
  <si>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</si>
  <si>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</si>
  <si>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</si>
  <si>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</si>
  <si>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</si>
  <si>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</si>
  <si>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</si>
  <si>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</si>
  <si>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</si>
  <si>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</si>
  <si>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</si>
  <si>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</si>
  <si>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</si>
  <si>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</si>
  <si>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</si>
  <si>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</si>
  <si>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</si>
  <si>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</si>
  <si>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</si>
  <si>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</si>
  <si>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</si>
  <si>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</si>
  <si>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</si>
  <si>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</si>
  <si>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</si>
  <si>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</si>
  <si>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</si>
  <si>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</si>
  <si>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</si>
  <si>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</si>
  <si>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</si>
  <si>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</si>
  <si>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</si>
  <si>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</si>
  <si>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</si>
  <si>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</si>
  <si>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</si>
  <si>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</si>
  <si>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</si>
  <si>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</si>
  <si>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</si>
  <si>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</si>
  <si>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</si>
  <si>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</si>
  <si>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</si>
  <si>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</si>
  <si>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</si>
  <si>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</si>
  <si>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</si>
  <si>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</si>
  <si>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</si>
  <si>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</si>
  <si>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</si>
  <si>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</si>
  <si>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</si>
  <si>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</si>
  <si>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</si>
  <si>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</si>
  <si>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</si>
  <si>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</si>
  <si>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</si>
  <si>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</si>
  <si>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</si>
  <si>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</si>
  <si>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</si>
  <si>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</si>
  <si>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</si>
  <si>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</si>
  <si>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</si>
  <si>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</si>
  <si>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</si>
  <si>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</si>
  <si>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</si>
  <si>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</si>
  <si>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</si>
  <si>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</si>
  <si>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</si>
  <si>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</si>
  <si>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</si>
  <si>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</si>
  <si>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</si>
  <si>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</si>
  <si>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</si>
  <si>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</si>
  <si>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</si>
  <si>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</si>
  <si>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</si>
  <si>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</si>
  <si>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</si>
  <si>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</si>
  <si>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</si>
  <si>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</si>
  <si>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</si>
  <si>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</si>
  <si>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</si>
  <si>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</si>
  <si>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</si>
  <si>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</si>
  <si>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</si>
  <si>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</si>
  <si>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</si>
  <si>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</si>
  <si>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</si>
  <si>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</si>
  <si>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</si>
  <si>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</si>
  <si>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</si>
  <si>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</si>
  <si>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</si>
  <si>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</si>
  <si>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</si>
  <si>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</si>
  <si>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</si>
  <si>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</si>
  <si>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</si>
  <si>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</si>
  <si>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</si>
  <si>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</si>
  <si>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</si>
  <si>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</si>
  <si>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</si>
  <si>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</si>
  <si>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</si>
  <si>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</si>
  <si>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</si>
  <si>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</si>
  <si>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</si>
  <si>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</si>
  <si>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</si>
  <si>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</si>
  <si>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</si>
  <si>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</si>
  <si>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</si>
  <si>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</si>
  <si>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</si>
  <si>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</si>
  <si>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</si>
  <si>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</si>
  <si>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</si>
  <si>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</si>
  <si>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</si>
  <si>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</si>
  <si>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</si>
  <si>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</si>
  <si>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</si>
  <si>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</si>
  <si>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</si>
  <si>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</si>
  <si>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</si>
  <si>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</si>
  <si>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</si>
  <si>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</si>
  <si>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</si>
  <si>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</si>
  <si>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</si>
  <si>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</si>
  <si>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</si>
  <si>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</si>
  <si>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</si>
  <si>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</si>
  <si>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</si>
  <si>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</si>
  <si>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</si>
  <si>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</si>
  <si>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</si>
  <si>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</si>
  <si>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</si>
  <si>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</si>
  <si>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</si>
  <si>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</si>
  <si>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</si>
  <si>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</si>
  <si>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</si>
  <si>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</si>
  <si>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</si>
  <si>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</si>
  <si>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</si>
  <si>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</si>
  <si>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</si>
  <si>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</si>
  <si>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</si>
  <si>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</si>
  <si>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</si>
  <si>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</si>
  <si>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</si>
  <si>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</si>
  <si>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</si>
  <si>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</si>
  <si>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</si>
  <si>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</si>
  <si>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</si>
  <si>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</si>
  <si>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</si>
  <si>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</si>
  <si>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</si>
  <si>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</si>
  <si>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</si>
  <si>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</si>
  <si>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</si>
  <si>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</si>
  <si>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</si>
  <si>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</si>
  <si>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</si>
  <si>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</si>
  <si>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</si>
  <si>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</si>
  <si>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</si>
  <si>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</si>
  <si>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</si>
  <si>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</si>
  <si>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</si>
  <si>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</si>
  <si>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</si>
  <si>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</si>
  <si>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</si>
  <si>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</si>
  <si>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</si>
  <si>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</si>
  <si>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</si>
  <si>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</si>
  <si>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</si>
  <si>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</si>
  <si>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</si>
  <si>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</si>
  <si>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</si>
  <si>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</si>
  <si>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</si>
  <si>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</si>
  <si>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</si>
  <si>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</si>
  <si>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</si>
  <si>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</si>
  <si>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</si>
  <si>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</si>
  <si>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</si>
  <si>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</si>
  <si>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</si>
  <si>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</si>
  <si>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</si>
  <si>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</si>
  <si>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</si>
  <si>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</si>
  <si>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</si>
  <si>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</si>
  <si>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</si>
  <si>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</si>
  <si>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</si>
  <si>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</si>
  <si>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</si>
  <si>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</si>
  <si>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</si>
  <si>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</si>
  <si>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</si>
  <si>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</si>
  <si>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</si>
  <si>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</si>
  <si>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</si>
  <si>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</si>
  <si>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</si>
  <si>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</si>
  <si>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</si>
  <si>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</si>
  <si>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</si>
  <si>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</si>
  <si>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</si>
  <si>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</si>
  <si>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</si>
  <si>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</si>
  <si>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</si>
  <si>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</si>
  <si>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</si>
  <si>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</si>
  <si>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</si>
  <si>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</si>
  <si>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</si>
  <si>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</si>
  <si>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</si>
  <si>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</si>
  <si>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</si>
  <si>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</si>
  <si>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</si>
  <si>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</si>
  <si>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</si>
  <si>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</si>
  <si>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</si>
  <si>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</si>
  <si>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</si>
  <si>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</si>
  <si>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</si>
  <si>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</si>
  <si>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</si>
  <si>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</si>
  <si>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</si>
  <si>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</si>
  <si>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</si>
  <si>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</si>
  <si>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</si>
  <si>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</si>
  <si>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</si>
  <si>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</si>
  <si>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</si>
  <si>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</si>
  <si>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</si>
  <si>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</si>
  <si>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</si>
  <si>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</si>
  <si>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</si>
  <si>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</si>
  <si>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</si>
  <si>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</si>
  <si>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</si>
  <si>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</si>
  <si>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</si>
  <si>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</si>
  <si>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</si>
  <si>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</si>
  <si>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</si>
  <si>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</si>
  <si>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</si>
  <si>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</si>
  <si>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</si>
  <si>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</si>
  <si>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</si>
  <si>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</si>
  <si>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</si>
  <si>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</si>
  <si>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</si>
  <si>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</si>
  <si>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</si>
  <si>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</si>
  <si>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</si>
  <si>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</si>
  <si>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</si>
  <si>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</si>
  <si>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</si>
  <si>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</si>
  <si>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</si>
  <si>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</si>
  <si>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</si>
  <si>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</si>
  <si>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</si>
  <si>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</si>
  <si>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</si>
  <si>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</si>
  <si>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</si>
  <si>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</si>
  <si>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</si>
  <si>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</si>
  <si>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</si>
  <si>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</si>
  <si>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</si>
  <si>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</si>
  <si>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</si>
  <si>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</si>
  <si>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</si>
  <si>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</si>
  <si>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</si>
  <si>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</si>
  <si>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</si>
  <si>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</si>
  <si>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</si>
  <si>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</si>
  <si>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</si>
  <si>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</si>
  <si>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</si>
  <si>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</si>
  <si>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</si>
  <si>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</si>
  <si>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</si>
  <si>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</si>
  <si>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</si>
  <si>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</si>
  <si>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</si>
  <si>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</si>
  <si>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</si>
  <si>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</si>
  <si>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</si>
  <si>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</si>
  <si>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</si>
  <si>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</si>
  <si>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</si>
  <si>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</si>
  <si>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</si>
  <si>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</si>
  <si>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</si>
  <si>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</si>
  <si>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</si>
  <si>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</si>
  <si>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</si>
  <si>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</si>
  <si>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</si>
  <si>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</si>
  <si>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</si>
  <si>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</si>
  <si>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</si>
  <si>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</si>
  <si>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</si>
  <si>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</si>
  <si>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</si>
  <si>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</si>
  <si>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</si>
  <si>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</si>
  <si>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</si>
  <si>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</si>
  <si>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</si>
  <si>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</si>
  <si>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</si>
  <si>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</si>
  <si>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</si>
  <si>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</si>
  <si>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</si>
  <si>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</si>
  <si>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</si>
  <si>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</si>
  <si>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</si>
  <si>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</si>
  <si>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</si>
  <si>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</si>
  <si>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</si>
  <si>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</si>
  <si>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</si>
  <si>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</si>
  <si>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</si>
  <si>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</si>
  <si>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</si>
  <si>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</si>
  <si>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</si>
  <si>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</si>
  <si>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</si>
  <si>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</si>
  <si>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</si>
  <si>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</si>
  <si>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</si>
  <si>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</si>
  <si>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</si>
  <si>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</si>
  <si>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</si>
  <si>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</si>
  <si>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</si>
  <si>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</si>
  <si>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</si>
  <si>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</si>
  <si>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</si>
  <si>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</si>
  <si>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</si>
  <si>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</si>
  <si>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</si>
  <si>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</si>
  <si>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</si>
  <si>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</si>
  <si>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</si>
  <si>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</si>
  <si>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</si>
  <si>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</si>
  <si>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</si>
  <si>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</si>
  <si>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</si>
  <si>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</si>
  <si>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</si>
  <si>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</si>
  <si>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</si>
  <si>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</si>
  <si>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</si>
  <si>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</si>
  <si>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</si>
  <si>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</si>
  <si>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</si>
  <si>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</si>
  <si>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</si>
  <si>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</si>
  <si>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</si>
  <si>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</si>
  <si>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</si>
  <si>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</si>
  <si>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</si>
  <si>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</si>
  <si>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</si>
  <si>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</si>
  <si>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</si>
  <si>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</si>
  <si>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</si>
  <si>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</si>
  <si>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</si>
  <si>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</si>
  <si>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</si>
  <si>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</si>
  <si>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</si>
  <si>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</si>
  <si>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</si>
  <si>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</si>
  <si>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</si>
  <si>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</si>
  <si>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</si>
  <si>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</si>
  <si>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</si>
  <si>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</si>
  <si>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</si>
  <si>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</si>
  <si>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</si>
  <si>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</si>
  <si>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</si>
  <si>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</si>
  <si>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</si>
  <si>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</si>
  <si>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</si>
  <si>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</si>
  <si>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</si>
  <si>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</si>
  <si>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</si>
  <si>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</si>
  <si>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</si>
  <si>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</si>
  <si>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</si>
  <si>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</si>
  <si>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</si>
  <si>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</si>
  <si>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</si>
  <si>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</si>
  <si>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</si>
  <si>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</si>
  <si>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</si>
  <si>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</si>
  <si>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</si>
  <si>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</si>
  <si>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</si>
  <si>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</si>
  <si>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</si>
  <si>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</si>
  <si>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</si>
  <si>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</si>
  <si>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</si>
  <si>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</si>
  <si>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</si>
  <si>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</si>
  <si>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</si>
  <si>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</si>
  <si>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</si>
  <si>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</si>
  <si>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</si>
  <si>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</si>
  <si>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</si>
  <si>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</si>
  <si>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</si>
  <si>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</si>
  <si>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</si>
  <si>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</si>
  <si>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</si>
  <si>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</si>
  <si>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</si>
  <si>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</si>
  <si>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</si>
  <si>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</si>
  <si>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</si>
  <si>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</si>
  <si>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</si>
  <si>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</si>
  <si>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</si>
  <si>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</si>
  <si>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</si>
  <si>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</si>
  <si>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</si>
  <si>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</si>
  <si>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</si>
  <si>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</si>
  <si>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</si>
  <si>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</si>
  <si>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</si>
  <si>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</si>
  <si>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</si>
  <si>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</si>
  <si>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</si>
  <si>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</si>
  <si>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</si>
  <si>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</si>
  <si>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</si>
  <si>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</si>
  <si>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</si>
  <si>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</si>
  <si>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</si>
  <si>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</si>
  <si>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</si>
  <si>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</si>
  <si>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</si>
  <si>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</si>
  <si>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</si>
  <si>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</si>
  <si>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</si>
  <si>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</si>
  <si>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</si>
  <si>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</si>
  <si>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</si>
  <si>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</si>
  <si>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</si>
  <si>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</si>
  <si>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</si>
  <si>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</si>
  <si>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</si>
  <si>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</si>
  <si>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</si>
  <si>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</si>
  <si>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</si>
  <si>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</si>
  <si>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</si>
  <si>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</si>
  <si>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</si>
  <si>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</si>
  <si>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</si>
  <si>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</si>
  <si>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</si>
  <si>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</si>
  <si>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</si>
  <si>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</si>
  <si>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</si>
  <si>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</si>
  <si>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</si>
  <si>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</si>
  <si>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</si>
  <si>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</si>
  <si>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</si>
  <si>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</si>
  <si>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</si>
  <si>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</si>
  <si>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</si>
  <si>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</si>
  <si>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</si>
  <si>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</si>
  <si>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</si>
  <si>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</si>
  <si>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</si>
  <si>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</si>
  <si>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</si>
  <si>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</si>
  <si>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</si>
  <si>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</si>
  <si>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</si>
  <si>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</si>
  <si>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</si>
  <si>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</si>
  <si>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</si>
  <si>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</si>
  <si>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</si>
  <si>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</si>
  <si>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</si>
  <si>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</si>
  <si>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</si>
  <si>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</si>
  <si>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</si>
  <si>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</si>
  <si>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</si>
  <si>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</si>
  <si>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</si>
  <si>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</si>
  <si>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</si>
  <si>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</si>
  <si>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</si>
  <si>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</si>
  <si>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</si>
  <si>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</si>
  <si>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</si>
  <si>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</si>
  <si>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</si>
  <si>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</si>
  <si>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</si>
  <si>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</si>
  <si>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</si>
  <si>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</si>
  <si>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</si>
  <si>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</si>
  <si>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</si>
  <si>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</si>
  <si>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</si>
  <si>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</si>
  <si>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</si>
  <si>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</si>
  <si>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</si>
  <si>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</si>
  <si>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</si>
  <si>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</si>
  <si>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</si>
  <si>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</si>
  <si>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</si>
  <si>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</si>
  <si>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</si>
  <si>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</si>
  <si>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</si>
  <si>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</si>
  <si>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</si>
  <si>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</si>
  <si>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</si>
  <si>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</si>
  <si>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</si>
  <si>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</si>
  <si>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</si>
  <si>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</si>
  <si>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</si>
  <si>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</si>
  <si>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</si>
  <si>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</si>
  <si>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</si>
  <si>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</si>
  <si>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</si>
  <si>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</si>
  <si>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</si>
  <si>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</si>
  <si>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</si>
  <si>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</si>
  <si>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</si>
  <si>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</si>
  <si>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</si>
  <si>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</si>
  <si>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</si>
  <si>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</si>
  <si>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</si>
  <si>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</si>
  <si>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</si>
  <si>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</si>
  <si>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</si>
  <si>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</si>
  <si>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</si>
  <si>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</si>
  <si>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</si>
  <si>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</si>
  <si>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</si>
  <si>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</si>
  <si>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</si>
  <si>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</si>
  <si>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</si>
  <si>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</si>
  <si>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</si>
  <si>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</si>
  <si>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</si>
  <si>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</si>
  <si>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</si>
  <si>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</si>
  <si>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</si>
  <si>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</si>
  <si>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</si>
  <si>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</si>
  <si>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</si>
  <si>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</si>
  <si>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</si>
  <si>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</si>
  <si>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</si>
  <si>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</si>
  <si>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</si>
  <si>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</si>
  <si>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</si>
  <si>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</si>
  <si>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</si>
  <si>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</si>
  <si>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</si>
  <si>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</si>
  <si>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</si>
  <si>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</si>
  <si>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</si>
  <si>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</si>
  <si>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</si>
  <si>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</si>
  <si>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</si>
  <si>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</si>
  <si>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</si>
  <si>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</si>
  <si>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</si>
  <si>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</si>
  <si>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</si>
  <si>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</si>
  <si>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</si>
  <si>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</si>
  <si>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</si>
  <si>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</si>
  <si>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</si>
  <si>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</si>
  <si>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</si>
  <si>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</si>
  <si>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</si>
  <si>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</si>
  <si>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</si>
  <si>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</si>
  <si>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</si>
  <si>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</si>
  <si>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</si>
  <si>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</si>
  <si>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</si>
  <si>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</si>
  <si>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</si>
  <si>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</si>
  <si>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</si>
  <si>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</si>
  <si>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</si>
  <si>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</si>
  <si>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</si>
  <si>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</si>
  <si>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</si>
  <si>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</si>
  <si>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</si>
  <si>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</si>
  <si>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</si>
  <si>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</si>
  <si>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</si>
  <si>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</si>
  <si>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</si>
  <si>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</si>
  <si>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</si>
  <si>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</si>
  <si>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</si>
  <si>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</si>
  <si>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</si>
  <si>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</si>
  <si>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</si>
  <si>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</si>
  <si>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</si>
  <si>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</si>
  <si>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</si>
  <si>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</si>
  <si>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</si>
  <si>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</si>
  <si>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</si>
  <si>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</si>
  <si>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</si>
  <si>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</si>
  <si>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</si>
  <si>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</si>
  <si>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</si>
  <si>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</si>
  <si>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</si>
  <si>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</si>
  <si>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</si>
  <si>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</si>
  <si>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</si>
  <si>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</si>
  <si>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</si>
  <si>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</si>
  <si>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</si>
  <si>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</si>
  <si>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</si>
  <si>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</si>
  <si>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</si>
  <si>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</si>
  <si>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</si>
  <si>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</si>
  <si>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</si>
  <si>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</si>
  <si>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</si>
  <si>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</si>
  <si>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</si>
  <si>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</si>
  <si>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</si>
  <si>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</si>
  <si>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</si>
  <si>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</si>
  <si>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</si>
  <si>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</si>
  <si>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</si>
  <si>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</si>
  <si>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</si>
  <si>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</si>
  <si>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</si>
  <si>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</si>
  <si>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</si>
  <si>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</si>
  <si>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</si>
  <si>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</si>
  <si>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</si>
  <si>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</si>
  <si>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</si>
  <si>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</si>
  <si>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</si>
  <si>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</si>
  <si>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</si>
  <si>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</si>
  <si>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</si>
  <si>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</si>
  <si>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</si>
  <si>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</si>
  <si>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</si>
  <si>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</si>
  <si>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</si>
  <si>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</si>
  <si>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</si>
  <si>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</si>
  <si>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</si>
  <si>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</si>
  <si>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</si>
  <si>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</si>
  <si>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</si>
  <si>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</si>
  <si>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</si>
  <si>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</si>
  <si>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</si>
  <si>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</si>
  <si>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</si>
  <si>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</si>
  <si>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</si>
  <si>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</si>
  <si>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</si>
  <si>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</si>
  <si>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</si>
  <si>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</si>
  <si>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</si>
  <si>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</si>
  <si>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</si>
  <si>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</si>
  <si>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</si>
  <si>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</si>
  <si>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</si>
  <si>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</si>
  <si>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</si>
  <si>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</si>
  <si>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</si>
  <si>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</si>
  <si>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</si>
  <si>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</si>
  <si>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</si>
  <si>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</si>
  <si>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</si>
  <si>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</si>
  <si>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</si>
  <si>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</si>
  <si>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</si>
  <si>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</si>
  <si>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</si>
  <si>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</si>
  <si>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</si>
  <si>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</si>
  <si>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</si>
  <si>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</si>
  <si>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</si>
  <si>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</si>
  <si>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</si>
  <si>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</si>
  <si>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</si>
  <si>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</si>
  <si>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</si>
  <si>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</si>
  <si>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</si>
  <si>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</si>
  <si>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</si>
  <si>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</si>
  <si>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</si>
  <si>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</si>
  <si>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</si>
  <si>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</si>
  <si>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</si>
  <si>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</si>
  <si>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</si>
  <si>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</si>
  <si>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</si>
  <si>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</si>
  <si>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</si>
  <si>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</si>
  <si>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</si>
  <si>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</si>
  <si>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</si>
  <si>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</si>
  <si>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</si>
  <si>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</si>
  <si>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</si>
  <si>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</si>
  <si>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</si>
  <si>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</si>
  <si>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</si>
  <si>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</si>
  <si>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</si>
  <si>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</si>
  <si>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</si>
  <si>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</si>
  <si>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</si>
  <si>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</si>
  <si>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</si>
  <si>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</si>
  <si>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</si>
  <si>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</si>
  <si>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</si>
  <si>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</si>
  <si>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</si>
  <si>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</si>
  <si>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</si>
  <si>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</si>
  <si>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</si>
  <si>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</si>
  <si>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</si>
  <si>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</si>
  <si>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</si>
  <si>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</si>
  <si>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</si>
  <si>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</si>
  <si>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</si>
  <si>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</si>
  <si>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</si>
  <si>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</si>
  <si>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</si>
  <si>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</si>
  <si>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</si>
  <si>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</si>
  <si>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</si>
  <si>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</si>
  <si>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</si>
  <si>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</si>
  <si>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</si>
  <si>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</si>
  <si>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</si>
  <si>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</si>
  <si>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</si>
  <si>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</si>
  <si>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</si>
  <si>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</si>
  <si>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</si>
  <si>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</si>
  <si>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</si>
  <si>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</si>
  <si>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</si>
  <si>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</si>
  <si>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</si>
  <si>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</si>
  <si>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</si>
  <si>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</si>
  <si>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</si>
  <si>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</si>
  <si>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</si>
  <si>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</si>
  <si>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</si>
  <si>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</si>
  <si>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</si>
  <si>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</si>
  <si>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</si>
  <si>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</si>
  <si>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</si>
  <si>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</si>
  <si>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</si>
  <si>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</si>
  <si>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</si>
  <si>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</si>
  <si>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</si>
  <si>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</si>
  <si>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</si>
  <si>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</si>
  <si>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</si>
  <si>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</si>
  <si>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</si>
  <si>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</si>
  <si>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</si>
  <si>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</si>
  <si>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</si>
  <si>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</si>
  <si>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</si>
  <si>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</si>
  <si>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</si>
  <si>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</si>
  <si>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</si>
  <si>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</si>
  <si>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</si>
  <si>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</si>
  <si>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</si>
  <si>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</si>
  <si>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</si>
  <si>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</si>
  <si>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</si>
  <si>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</si>
  <si>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</si>
  <si>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</si>
  <si>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</si>
  <si>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</si>
  <si>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</si>
  <si>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</si>
  <si>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</si>
  <si>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</si>
  <si>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</si>
  <si>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</si>
  <si>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</si>
  <si>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</si>
  <si>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</si>
  <si>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</si>
  <si>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</si>
  <si>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</si>
  <si>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</si>
  <si>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</si>
  <si>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</si>
  <si>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</si>
  <si>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</si>
  <si>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</si>
  <si>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</si>
  <si>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</si>
  <si>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</si>
  <si>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</si>
  <si>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</si>
  <si>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</si>
  <si>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</si>
  <si>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</si>
  <si>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</si>
  <si>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</si>
  <si>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</si>
  <si>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</si>
  <si>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</si>
  <si>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</si>
  <si>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</si>
  <si>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</si>
  <si>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</si>
  <si>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</si>
  <si>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</si>
  <si>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</si>
  <si>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</si>
  <si>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</si>
  <si>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</si>
  <si>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</si>
  <si>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</si>
  <si>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</si>
  <si>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</si>
  <si>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</si>
  <si>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</si>
  <si>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</si>
  <si>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</si>
  <si>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</si>
  <si>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</si>
  <si>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</si>
  <si>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</si>
  <si>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</si>
  <si>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</si>
  <si>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</si>
  <si>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</si>
  <si>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</si>
  <si>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</si>
  <si>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</si>
  <si>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</si>
  <si>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</si>
  <si>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</si>
  <si>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</si>
  <si>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</si>
  <si>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</si>
  <si>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</si>
  <si>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</si>
  <si>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</si>
  <si>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</si>
  <si>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</si>
  <si>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</si>
  <si>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</si>
  <si>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</si>
  <si>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</si>
  <si>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</si>
  <si>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</si>
  <si>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</si>
  <si>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</si>
  <si>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</si>
  <si>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</si>
  <si>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</si>
  <si>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</si>
  <si>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</si>
  <si>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</si>
  <si>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</si>
  <si>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</si>
  <si>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</si>
  <si>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</si>
  <si>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</si>
  <si>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</si>
  <si>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</si>
  <si>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</si>
  <si>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</si>
  <si>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</si>
  <si>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</si>
  <si>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</si>
  <si>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</si>
  <si>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</si>
  <si>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</si>
  <si>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</si>
  <si>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</si>
  <si>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</si>
  <si>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</si>
  <si>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</si>
  <si>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</si>
  <si>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</si>
  <si>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</si>
  <si>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</si>
  <si>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</si>
  <si>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</si>
  <si>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</si>
  <si>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</si>
  <si>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</si>
  <si>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</si>
  <si>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</si>
  <si>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</si>
  <si>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</si>
  <si>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</si>
  <si>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</si>
  <si>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</si>
  <si>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</si>
  <si>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</si>
  <si>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</si>
  <si>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</si>
  <si>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</si>
  <si>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</si>
  <si>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</si>
  <si>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</si>
  <si>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</si>
  <si>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</si>
  <si>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</si>
  <si>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</si>
  <si>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</si>
  <si>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</si>
  <si>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</si>
  <si>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</si>
  <si>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</si>
  <si>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</si>
  <si>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</si>
  <si>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</si>
  <si>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</si>
  <si>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</si>
  <si>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</si>
  <si>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</si>
  <si>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</si>
  <si>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</si>
  <si>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</si>
  <si>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</si>
  <si>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</si>
  <si>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</si>
  <si>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</si>
  <si>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</si>
  <si>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</si>
  <si>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</si>
  <si>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</si>
  <si>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</si>
  <si>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</si>
  <si>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</si>
  <si>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</si>
  <si>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</si>
  <si>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</si>
  <si>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</si>
  <si>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</si>
  <si>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</si>
  <si>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</si>
  <si>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</si>
  <si>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</si>
  <si>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</si>
  <si>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</si>
  <si>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</si>
  <si>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</si>
  <si>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</si>
  <si>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</si>
  <si>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</si>
  <si>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</si>
  <si>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</si>
  <si>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</si>
  <si>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</si>
  <si>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</si>
  <si>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</si>
  <si>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</si>
  <si>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</si>
  <si>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</si>
  <si>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</si>
  <si>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</si>
  <si>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</si>
  <si>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</si>
  <si>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</si>
  <si>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</si>
  <si>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</si>
  <si>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</si>
  <si>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</si>
  <si>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</si>
  <si>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</si>
  <si>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</si>
  <si>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</si>
  <si>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</si>
  <si>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</si>
  <si>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</si>
  <si>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</si>
  <si>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</si>
  <si>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</si>
  <si>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</si>
  <si>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</si>
  <si>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</si>
  <si>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</si>
  <si>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</si>
  <si>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</si>
  <si>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</si>
  <si>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</si>
  <si>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</si>
  <si>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</si>
  <si>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</si>
  <si>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</si>
  <si>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</si>
  <si>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</si>
  <si>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</si>
  <si>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</si>
  <si>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</si>
  <si>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</si>
  <si>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</si>
  <si>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</si>
  <si>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</si>
  <si>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</si>
  <si>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</si>
  <si>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</si>
  <si>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</si>
  <si>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</si>
  <si>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</si>
  <si>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</si>
  <si>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</si>
  <si>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</si>
  <si>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</si>
  <si>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</si>
  <si>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</si>
  <si>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</si>
  <si>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</si>
  <si>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</si>
  <si>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</si>
  <si>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</si>
  <si>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</si>
  <si>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</si>
  <si>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</si>
  <si>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</si>
  <si>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</si>
  <si>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</si>
  <si>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</si>
  <si>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</si>
  <si>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</si>
  <si>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</si>
  <si>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</si>
  <si>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</si>
  <si>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</si>
  <si>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</si>
  <si>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</si>
  <si>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</si>
  <si>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</si>
  <si>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</si>
  <si>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</si>
  <si>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</si>
  <si>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</si>
  <si>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</si>
  <si>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</si>
  <si>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</si>
  <si>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</si>
  <si>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</si>
  <si>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</si>
  <si>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</si>
  <si>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</si>
  <si>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</si>
  <si>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</si>
  <si>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</si>
  <si>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</si>
  <si>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</si>
  <si>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</si>
  <si>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</si>
  <si>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</si>
  <si>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</si>
  <si>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</si>
  <si>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</si>
  <si>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</si>
  <si>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</si>
  <si>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</si>
  <si>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</si>
  <si>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</si>
  <si>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</si>
  <si>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</si>
  <si>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</si>
  <si>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</si>
  <si>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</si>
  <si>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</si>
  <si>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</si>
  <si>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</si>
  <si>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</si>
  <si>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</si>
  <si>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</si>
  <si>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</si>
  <si>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</si>
  <si>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</si>
  <si>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</si>
  <si>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</si>
  <si>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</si>
  <si>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</si>
  <si>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</si>
  <si>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</si>
  <si>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</si>
  <si>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</si>
  <si>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</si>
  <si>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</si>
  <si>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</si>
  <si>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</si>
  <si>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</si>
  <si>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</si>
  <si>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</si>
  <si>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</si>
  <si>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</si>
  <si>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</si>
  <si>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</si>
  <si>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</si>
  <si>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</si>
  <si>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</si>
  <si>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</si>
  <si>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</si>
  <si>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</si>
  <si>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</si>
  <si>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</si>
  <si>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</si>
  <si>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</si>
  <si>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</si>
  <si>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</si>
  <si>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</si>
  <si>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</si>
  <si>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</si>
  <si>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</si>
  <si>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</si>
  <si>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</si>
  <si>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</si>
  <si>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</si>
  <si>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</si>
  <si>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</si>
  <si>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</si>
  <si>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</si>
  <si>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</si>
  <si>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</si>
  <si>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</si>
  <si>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</si>
  <si>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</si>
  <si>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</si>
  <si>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</si>
  <si>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</si>
  <si>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</si>
  <si>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</si>
  <si>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</si>
  <si>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</si>
  <si>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</si>
  <si>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</si>
  <si>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</si>
  <si>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</si>
  <si>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</si>
  <si>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</si>
  <si>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</si>
  <si>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</si>
  <si>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</si>
  <si>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</si>
  <si>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</si>
  <si>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</si>
  <si>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</si>
  <si>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</si>
  <si>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</si>
  <si>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</si>
  <si>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</si>
  <si>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</si>
  <si>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</si>
  <si>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</si>
  <si>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</si>
  <si>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</si>
  <si>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</si>
  <si>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</si>
  <si>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</si>
  <si>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</si>
  <si>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</si>
  <si>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</si>
  <si>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</si>
  <si>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</si>
  <si>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</si>
  <si>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</si>
  <si>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</si>
  <si>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</si>
  <si>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</si>
  <si>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</si>
  <si>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</si>
  <si>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</si>
  <si>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</si>
  <si>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</si>
  <si>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</si>
  <si>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</si>
  <si>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</si>
  <si>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</si>
  <si>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</si>
  <si>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</si>
  <si>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</si>
  <si>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</si>
  <si>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</si>
  <si>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</si>
  <si>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</si>
  <si>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</si>
  <si>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</si>
  <si>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</si>
  <si>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</si>
  <si>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</si>
  <si>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</si>
  <si>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</si>
  <si>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</si>
  <si>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</si>
  <si>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</si>
  <si>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</si>
  <si>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</si>
  <si>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</si>
  <si>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</si>
  <si>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</si>
  <si>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</si>
  <si>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</si>
  <si>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</si>
  <si>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</si>
  <si>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</si>
  <si>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</si>
  <si>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</si>
  <si>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</si>
  <si>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</si>
  <si>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</si>
  <si>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</si>
  <si>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</si>
  <si>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</si>
  <si>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</si>
  <si>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</si>
  <si>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</si>
  <si>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</si>
  <si>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</si>
  <si>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</si>
  <si>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</si>
  <si>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</si>
  <si>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</si>
  <si>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</si>
  <si>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</si>
  <si>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</si>
  <si>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</si>
  <si>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</si>
  <si>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</si>
  <si>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</si>
  <si>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</si>
  <si>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</si>
  <si>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</si>
  <si>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</si>
  <si>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</si>
  <si>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</si>
  <si>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</si>
  <si>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</si>
  <si>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</si>
  <si>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</si>
  <si>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</si>
  <si>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</si>
  <si>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</si>
  <si>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</si>
  <si>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</si>
  <si>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</si>
  <si>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</si>
  <si>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</si>
  <si>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</si>
  <si>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</si>
  <si>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</si>
  <si>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</si>
  <si>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</si>
  <si>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</si>
  <si>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</si>
  <si>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</si>
  <si>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</si>
  <si>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</si>
  <si>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</si>
  <si>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</si>
  <si>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</si>
  <si>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</si>
  <si>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</si>
  <si>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</si>
  <si>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</si>
  <si>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</si>
  <si>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</si>
  <si>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</si>
  <si>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</si>
  <si>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</si>
  <si>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</si>
  <si>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</si>
  <si>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</si>
  <si>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</si>
  <si>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</si>
  <si>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</si>
  <si>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</si>
  <si>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</si>
  <si>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</si>
  <si>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</si>
  <si>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</si>
  <si>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</si>
  <si>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</si>
  <si>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</si>
  <si>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</si>
  <si>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</si>
  <si>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</si>
  <si>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</si>
  <si>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</si>
  <si>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</si>
  <si>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</si>
  <si>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</si>
  <si>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</si>
  <si>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</si>
  <si>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</si>
  <si>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</si>
  <si>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</si>
  <si>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</si>
  <si>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</si>
  <si>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</si>
  <si>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</si>
  <si>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</si>
  <si>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</si>
  <si>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</si>
  <si>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</si>
  <si>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</si>
  <si>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</si>
  <si>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</si>
  <si>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</si>
  <si>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</si>
  <si>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</si>
  <si>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</si>
  <si>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</si>
  <si>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</si>
  <si>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</si>
  <si>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</si>
  <si>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</si>
  <si>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</si>
  <si>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</si>
  <si>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</si>
  <si>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</si>
  <si>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</si>
  <si>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</si>
  <si>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</si>
  <si>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</si>
  <si>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</si>
  <si>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</si>
  <si>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</si>
  <si>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</si>
  <si>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</si>
  <si>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</si>
  <si>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</si>
  <si>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</si>
  <si>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</si>
  <si>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</si>
  <si>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</si>
  <si>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</si>
  <si>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</si>
  <si>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</si>
  <si>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</si>
  <si>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</si>
  <si>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</si>
  <si>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</si>
  <si>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</si>
  <si>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</si>
  <si>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</si>
  <si>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</si>
  <si>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</si>
  <si>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</si>
  <si>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</si>
  <si>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</si>
  <si>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</si>
  <si>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</si>
  <si>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</si>
  <si>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</si>
  <si>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</si>
  <si>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</si>
  <si>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</si>
  <si>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</si>
  <si>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</si>
  <si>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</si>
  <si>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</si>
  <si>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</si>
  <si>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</si>
  <si>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</si>
  <si>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</si>
  <si>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</si>
  <si>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</si>
  <si>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</si>
  <si>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</si>
  <si>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</si>
  <si>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</si>
  <si>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</si>
  <si>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</si>
  <si>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</si>
  <si>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</si>
  <si>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</si>
  <si>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</si>
  <si>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</si>
  <si>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</si>
  <si>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</si>
  <si>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</si>
  <si>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</si>
  <si>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</si>
  <si>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</si>
  <si>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</si>
  <si>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</si>
  <si>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</si>
  <si>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</si>
  <si>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</si>
  <si>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</si>
  <si>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</si>
  <si>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</si>
  <si>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</si>
  <si>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</si>
  <si>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</si>
  <si>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</si>
  <si>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</si>
  <si>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</si>
  <si>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</si>
  <si>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</si>
  <si>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</si>
  <si>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</si>
  <si>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</si>
  <si>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</si>
  <si>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</si>
  <si>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</si>
  <si>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</si>
  <si>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</si>
  <si>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</si>
  <si>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</si>
  <si>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</si>
  <si>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</si>
  <si>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</si>
  <si>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</si>
  <si>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</si>
  <si>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</si>
  <si>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</si>
  <si>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</si>
  <si>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</si>
  <si>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</si>
  <si>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</si>
  <si>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</si>
  <si>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</si>
  <si>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</si>
  <si>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</si>
  <si>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</si>
  <si>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</si>
  <si>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</si>
  <si>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</si>
  <si>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</si>
  <si>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</si>
  <si>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</si>
  <si>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</si>
  <si>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</si>
  <si>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</si>
  <si>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</si>
  <si>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</si>
  <si>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</si>
  <si>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</si>
  <si>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</si>
  <si>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</si>
  <si>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</si>
  <si>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</si>
  <si>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</si>
  <si>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</si>
  <si>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</si>
  <si>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</si>
  <si>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</si>
  <si>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</si>
  <si>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</si>
  <si>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</si>
  <si>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</si>
  <si>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</si>
  <si>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</si>
  <si>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</si>
  <si>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</si>
  <si>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</si>
  <si>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</si>
  <si>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</si>
  <si>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</si>
  <si>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</si>
  <si>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</si>
  <si>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</si>
  <si>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</si>
  <si>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</si>
  <si>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</si>
  <si>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</si>
  <si>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</si>
  <si>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</si>
  <si>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</si>
  <si>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</si>
  <si>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</si>
  <si>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</si>
  <si>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</si>
  <si>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</si>
  <si>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</si>
  <si>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</si>
  <si>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</si>
  <si>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</si>
  <si>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</si>
  <si>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</si>
  <si>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</si>
  <si>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</si>
  <si>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</si>
  <si>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</si>
  <si>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</si>
  <si>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</si>
  <si>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</si>
  <si>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</si>
  <si>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</si>
  <si>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</si>
  <si>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</si>
  <si>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</si>
  <si>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</si>
  <si>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</si>
  <si>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</si>
  <si>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</si>
  <si>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</si>
  <si>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</si>
  <si>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</si>
  <si>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</si>
  <si>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</si>
  <si>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</si>
  <si>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</si>
  <si>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</si>
  <si>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</si>
  <si>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</si>
  <si>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</si>
  <si>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</si>
  <si>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</si>
  <si>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</si>
  <si>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</si>
  <si>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</si>
  <si>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</si>
  <si>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</si>
  <si>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</si>
  <si>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</si>
  <si>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</si>
  <si>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</si>
  <si>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</si>
  <si>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</si>
  <si>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</si>
  <si>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</si>
  <si>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</si>
  <si>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</si>
  <si>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</si>
  <si>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</si>
  <si>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</si>
  <si>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</si>
  <si>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</si>
  <si>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</si>
  <si>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</si>
  <si>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</si>
  <si>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</si>
  <si>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</si>
  <si>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</si>
  <si>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</si>
  <si>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</si>
  <si>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</si>
  <si>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</si>
  <si>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</si>
  <si>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</si>
  <si>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</si>
  <si>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</si>
  <si>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</si>
  <si>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</si>
  <si>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</si>
  <si>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</si>
  <si>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</si>
  <si>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</si>
  <si>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</si>
  <si>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</si>
  <si>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</si>
  <si>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</si>
  <si>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</si>
  <si>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</si>
  <si>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</si>
  <si>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</si>
  <si>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</si>
  <si>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</si>
  <si>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</si>
  <si>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</si>
  <si>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</si>
  <si>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</si>
  <si>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</si>
  <si>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</si>
  <si>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</si>
  <si>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</si>
  <si>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</si>
  <si>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</si>
  <si>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</si>
  <si>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</si>
  <si>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</si>
  <si>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</si>
  <si>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</si>
  <si>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</si>
  <si>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</si>
  <si>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</si>
  <si>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</si>
  <si>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</si>
  <si>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</si>
  <si>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</si>
  <si>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</si>
  <si>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</si>
  <si>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</si>
  <si>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</si>
  <si>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</si>
  <si>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</si>
  <si>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</si>
  <si>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</si>
  <si>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</si>
  <si>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</si>
  <si>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</si>
  <si>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</si>
  <si>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</si>
  <si>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</si>
  <si>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</si>
  <si>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</si>
  <si>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</si>
  <si>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</si>
  <si>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</si>
  <si>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</si>
  <si>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</si>
  <si>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</si>
  <si>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</si>
  <si>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</si>
  <si>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</si>
  <si>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</si>
  <si>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</si>
  <si>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</si>
  <si>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</si>
  <si>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</si>
  <si>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</si>
  <si>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</si>
  <si>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</si>
  <si>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</si>
  <si>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</si>
  <si>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</si>
  <si>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</si>
  <si>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</si>
  <si>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</si>
  <si>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</si>
  <si>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</si>
  <si>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</si>
  <si>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</si>
  <si>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</si>
  <si>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</si>
  <si>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</si>
  <si>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</si>
  <si>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</si>
  <si>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</si>
  <si>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</si>
  <si>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</si>
  <si>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</si>
  <si>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</si>
  <si>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</si>
  <si>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</si>
  <si>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</si>
  <si>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</si>
  <si>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</si>
  <si>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</si>
  <si>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</si>
  <si>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</si>
  <si>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</si>
  <si>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</si>
  <si>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</si>
  <si>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</si>
  <si>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</si>
  <si>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</si>
  <si>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</si>
  <si>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</si>
  <si>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</si>
  <si>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</si>
  <si>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</si>
  <si>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</si>
  <si>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</si>
  <si>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</si>
  <si>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</si>
  <si>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</si>
  <si>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</si>
  <si>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</si>
  <si>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</si>
  <si>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</si>
  <si>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</si>
  <si>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</si>
  <si>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</si>
  <si>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</si>
  <si>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</si>
  <si>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</si>
  <si>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</si>
  <si>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</si>
  <si>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</si>
  <si>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</si>
  <si>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</si>
  <si>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</si>
  <si>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</si>
  <si>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</si>
  <si>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</si>
  <si>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</si>
  <si>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</si>
  <si>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</si>
  <si>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</si>
  <si>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</si>
  <si>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</si>
  <si>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</si>
  <si>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</si>
  <si>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</si>
  <si>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</si>
  <si>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</si>
  <si>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</si>
  <si>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</si>
  <si>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</si>
  <si>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</si>
  <si>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</si>
  <si>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</si>
  <si>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</si>
  <si>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</si>
  <si>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</si>
  <si>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</si>
  <si>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</si>
  <si>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</si>
  <si>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</si>
  <si>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</si>
  <si>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</si>
  <si>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</si>
  <si>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</si>
  <si>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</si>
  <si>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</si>
  <si>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</si>
  <si>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</si>
  <si>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</si>
  <si>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</si>
  <si>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</si>
  <si>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</si>
  <si>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</si>
  <si>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</si>
  <si>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</si>
  <si>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</si>
  <si>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</si>
  <si>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</si>
  <si>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</si>
  <si>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</si>
  <si>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</si>
  <si>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</si>
  <si>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</si>
  <si>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</si>
  <si>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</si>
  <si>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</si>
  <si>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</si>
  <si>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</si>
  <si>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</si>
  <si>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</si>
  <si>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</si>
  <si>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</si>
  <si>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</si>
  <si>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</si>
  <si>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</si>
  <si>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</si>
  <si>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</si>
  <si>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</si>
  <si>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</si>
  <si>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</si>
  <si>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</si>
  <si>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</si>
  <si>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</si>
  <si>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</si>
  <si>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</si>
  <si>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</si>
  <si>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</si>
  <si>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</si>
  <si>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</si>
  <si>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</si>
  <si>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</si>
  <si>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</si>
  <si>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</si>
  <si>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</si>
  <si>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</si>
  <si>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</si>
  <si>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</si>
  <si>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</si>
  <si>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</si>
  <si>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</si>
  <si>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</si>
  <si>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</si>
  <si>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</si>
  <si>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</si>
  <si>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</si>
  <si>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</si>
  <si>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</si>
  <si>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</si>
  <si>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</si>
  <si>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</si>
  <si>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</si>
  <si>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</si>
  <si>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</si>
  <si>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</si>
  <si>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</si>
  <si>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</si>
  <si>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</si>
  <si>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</si>
  <si>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</si>
  <si>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</si>
  <si>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</si>
  <si>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</si>
  <si>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</si>
  <si>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</si>
  <si>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</si>
  <si>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</si>
  <si>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</si>
  <si>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</si>
  <si>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</si>
  <si>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</si>
  <si>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</si>
  <si>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</si>
  <si>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</si>
  <si>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</si>
  <si>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</si>
  <si>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</si>
  <si>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</si>
  <si>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</si>
  <si>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</si>
  <si>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</si>
  <si>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</si>
  <si>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</si>
  <si>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</si>
  <si>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</si>
  <si>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</si>
  <si>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</si>
  <si>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</si>
  <si>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</si>
  <si>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</si>
  <si>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</si>
  <si>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</si>
  <si>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</si>
  <si>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</si>
  <si>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</si>
  <si>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</si>
  <si>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</si>
  <si>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</si>
  <si>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</si>
  <si>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</si>
  <si>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</si>
  <si>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</si>
  <si>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</si>
  <si>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</si>
  <si>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</si>
  <si>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</si>
  <si>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</si>
  <si>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</si>
  <si>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</si>
  <si>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</si>
  <si>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</si>
  <si>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</si>
  <si>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</si>
  <si>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</si>
  <si>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</si>
  <si>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</si>
  <si>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</si>
  <si>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</si>
  <si>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</si>
  <si>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</si>
  <si>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</si>
  <si>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</si>
  <si>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</si>
  <si>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</si>
  <si>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</si>
  <si>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</si>
  <si>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</si>
  <si>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</si>
  <si>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</si>
  <si>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</si>
  <si>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</si>
  <si>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</si>
  <si>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</si>
  <si>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</si>
  <si>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</si>
  <si>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</si>
  <si>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</si>
  <si>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</si>
  <si>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</si>
  <si>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</si>
  <si>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</si>
  <si>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</si>
  <si>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</si>
  <si>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</si>
  <si>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</si>
  <si>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</si>
  <si>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</si>
  <si>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</si>
  <si>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</si>
  <si>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</si>
  <si>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</si>
  <si>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</si>
  <si>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</si>
  <si>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</si>
  <si>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</si>
  <si>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</si>
  <si>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</si>
  <si>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</si>
  <si>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</si>
  <si>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</si>
  <si>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</si>
  <si>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</si>
  <si>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</si>
  <si>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</si>
  <si>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</si>
  <si>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</si>
  <si>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</si>
  <si>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</si>
  <si>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</si>
  <si>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</si>
  <si>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</si>
  <si>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</si>
  <si>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</si>
  <si>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</si>
  <si>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</si>
  <si>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</si>
  <si>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</si>
  <si>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</si>
  <si>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</si>
  <si>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</si>
  <si>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</si>
  <si>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</si>
  <si>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</si>
  <si>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</si>
  <si>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</si>
  <si>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</si>
  <si>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</si>
  <si>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</si>
  <si>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</si>
  <si>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</si>
  <si>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</si>
  <si>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</si>
  <si>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</si>
  <si>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</si>
  <si>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</si>
  <si>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</si>
  <si>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</si>
  <si>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</si>
  <si>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</si>
  <si>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</si>
  <si>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</si>
  <si>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</si>
  <si>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</si>
  <si>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</si>
  <si>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</si>
  <si>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</si>
  <si>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</si>
  <si>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</si>
  <si>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</si>
  <si>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</si>
  <si>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</si>
  <si>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</si>
  <si>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</si>
  <si>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</si>
  <si>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</si>
  <si>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</si>
  <si>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</si>
  <si>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</si>
  <si>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</si>
  <si>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</si>
  <si>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</si>
  <si>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</si>
  <si>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</si>
  <si>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</si>
  <si>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</si>
  <si>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</si>
  <si>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</si>
  <si>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</si>
  <si>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</si>
  <si>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</si>
  <si>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</si>
  <si>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</si>
  <si>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</si>
  <si>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</si>
  <si>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</si>
  <si>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</si>
  <si>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</si>
  <si>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</si>
  <si>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</si>
  <si>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</si>
  <si>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</si>
  <si>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</si>
  <si>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</si>
  <si>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</si>
  <si>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</si>
  <si>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</si>
  <si>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</si>
  <si>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</si>
  <si>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</si>
  <si>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</si>
  <si>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</si>
  <si>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</si>
  <si>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</si>
  <si>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</si>
  <si>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</si>
  <si>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</si>
  <si>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</si>
  <si>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</si>
  <si>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</si>
  <si>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</si>
  <si>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</si>
  <si>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</si>
  <si>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</si>
  <si>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</si>
  <si>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</si>
  <si>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</si>
  <si>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</si>
  <si>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</si>
  <si>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</si>
  <si>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</si>
  <si>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</si>
  <si>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</si>
  <si>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</si>
  <si>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</si>
  <si>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</si>
  <si>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</si>
  <si>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</si>
  <si>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</si>
  <si>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</si>
  <si>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</si>
  <si>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</si>
  <si>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</si>
  <si>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</si>
  <si>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</si>
  <si>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</si>
  <si>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</si>
  <si>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</si>
  <si>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</si>
  <si>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</si>
  <si>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</si>
  <si>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</si>
  <si>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</si>
  <si>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</si>
  <si>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</si>
  <si>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</si>
  <si>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</si>
  <si>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</si>
  <si>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</si>
  <si>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</si>
  <si>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</si>
  <si>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</si>
  <si>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</si>
  <si>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</si>
  <si>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</si>
  <si>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</si>
  <si>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</si>
  <si>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</si>
  <si>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</si>
  <si>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</si>
  <si>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</si>
  <si>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</si>
  <si>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</si>
  <si>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</si>
  <si>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</si>
  <si>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</si>
  <si>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</si>
  <si>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</si>
  <si>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</si>
  <si>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</si>
  <si>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</si>
  <si>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</si>
  <si>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</si>
  <si>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</si>
  <si>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</si>
  <si>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</si>
  <si>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</si>
  <si>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</si>
  <si>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</si>
  <si>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</si>
  <si>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</si>
  <si>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</si>
  <si>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</si>
  <si>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</si>
  <si>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</si>
  <si>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</si>
  <si>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</si>
  <si>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</si>
  <si>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</si>
  <si>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</si>
  <si>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</si>
  <si>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</si>
  <si>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</si>
  <si>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</si>
  <si>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</si>
  <si>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</si>
  <si>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</si>
  <si>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</si>
  <si>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</si>
  <si>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</si>
  <si>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</si>
  <si>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</si>
  <si>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</si>
  <si>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</si>
  <si>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</si>
  <si>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</si>
  <si>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</si>
  <si>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</si>
  <si>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</si>
  <si>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</si>
  <si>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</si>
  <si>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</si>
  <si>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</si>
  <si>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</si>
  <si>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</si>
  <si>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</si>
  <si>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</si>
  <si>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</si>
  <si>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</si>
  <si>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</si>
  <si>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</si>
  <si>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</si>
  <si>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</si>
  <si>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</si>
  <si>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</si>
  <si>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</si>
  <si>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</si>
  <si>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</si>
  <si>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</si>
  <si>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</si>
  <si>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</si>
  <si>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</si>
  <si>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</si>
  <si>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</si>
  <si>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</si>
  <si>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</si>
  <si>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</si>
  <si>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</si>
  <si>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</si>
  <si>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</si>
  <si>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</si>
  <si>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</si>
  <si>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</si>
  <si>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</si>
  <si>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</si>
  <si>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</si>
  <si>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</si>
  <si>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</si>
  <si>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</si>
  <si>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</si>
  <si>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</si>
  <si>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</si>
  <si>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</si>
  <si>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</si>
  <si>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</si>
  <si>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</si>
  <si>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</si>
  <si>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</si>
  <si>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</si>
  <si>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</si>
  <si>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</si>
  <si>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</si>
  <si>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</si>
  <si>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</si>
  <si>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</si>
  <si>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</si>
  <si>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</si>
  <si>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</si>
  <si>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</si>
  <si>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</si>
  <si>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</si>
  <si>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</si>
  <si>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</si>
  <si>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</si>
  <si>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</si>
  <si>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</si>
  <si>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</si>
  <si>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</si>
  <si>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</si>
  <si>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</si>
  <si>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</si>
  <si>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</si>
  <si>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</si>
  <si>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</si>
  <si>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</si>
  <si>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</si>
  <si>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</si>
  <si>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</si>
  <si>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</si>
  <si>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</si>
  <si>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</si>
  <si>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</si>
  <si>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</si>
  <si>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</si>
  <si>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</si>
  <si>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</si>
  <si>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</si>
  <si>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</si>
  <si>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</si>
  <si>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</si>
  <si>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</si>
  <si>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</si>
  <si>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</si>
  <si>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</si>
  <si>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</si>
  <si>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</si>
  <si>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</si>
  <si>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</si>
  <si>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</si>
  <si>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</si>
  <si>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</si>
  <si>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</si>
  <si>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</si>
  <si>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</si>
  <si>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</si>
  <si>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</si>
  <si>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</si>
  <si>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</si>
  <si>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</si>
  <si>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</si>
  <si>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</si>
  <si>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</si>
  <si>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</si>
  <si>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</si>
  <si>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</si>
  <si>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</si>
  <si>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</si>
  <si>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</si>
  <si>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</si>
  <si>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</si>
  <si>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</si>
  <si>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</si>
  <si>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</si>
  <si>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</si>
  <si>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</si>
  <si>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</si>
  <si>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</si>
  <si>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</si>
  <si>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</si>
  <si>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</si>
  <si>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</si>
  <si>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</si>
  <si>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</si>
  <si>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</si>
  <si>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</si>
  <si>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</si>
  <si>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</si>
  <si>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</si>
  <si>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</si>
  <si>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</si>
  <si>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</si>
  <si>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</si>
  <si>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</si>
  <si>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</si>
  <si>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</si>
  <si>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</si>
  <si>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</si>
  <si>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</si>
  <si>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</si>
  <si>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</si>
  <si>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</si>
  <si>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</si>
  <si>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</si>
  <si>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</si>
  <si>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</si>
  <si>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</si>
  <si>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</si>
  <si>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</si>
  <si>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</si>
  <si>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</si>
  <si>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</si>
  <si>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</si>
  <si>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</si>
  <si>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</si>
  <si>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</si>
  <si>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</si>
  <si>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</si>
  <si>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</si>
  <si>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</si>
  <si>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</si>
  <si>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</si>
  <si>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</si>
  <si>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</si>
  <si>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</si>
  <si>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</si>
  <si>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</si>
  <si>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</si>
  <si>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</si>
  <si>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</si>
  <si>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</si>
  <si>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</si>
  <si>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</si>
  <si>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</si>
  <si>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</si>
  <si>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</si>
  <si>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</si>
  <si>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</si>
  <si>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</si>
  <si>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</si>
  <si>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</si>
  <si>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</si>
  <si>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</si>
  <si>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</si>
  <si>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</si>
  <si>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</si>
  <si>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</si>
  <si>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</si>
  <si>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</si>
  <si>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</si>
  <si>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</si>
  <si>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</si>
  <si>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</si>
  <si>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</si>
  <si>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</si>
  <si>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</si>
  <si>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</si>
  <si>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</si>
  <si>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</si>
  <si>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</si>
  <si>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</si>
  <si>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</si>
  <si>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</si>
  <si>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</si>
  <si>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</si>
  <si>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</si>
  <si>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</si>
  <si>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</si>
  <si>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</si>
  <si>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</si>
  <si>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</si>
  <si>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</si>
  <si>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</si>
  <si>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</si>
  <si>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</si>
  <si>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</si>
  <si>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</si>
  <si>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</si>
  <si>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</si>
  <si>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</si>
  <si>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</si>
  <si>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</si>
  <si>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</si>
  <si>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</si>
  <si>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</si>
  <si>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</si>
  <si>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</si>
  <si>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</si>
  <si>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</si>
  <si>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</si>
  <si>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</si>
  <si>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</si>
  <si>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</si>
  <si>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</si>
  <si>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</si>
  <si>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</si>
  <si>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</si>
  <si>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</si>
  <si>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</si>
  <si>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</si>
  <si>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</si>
  <si>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</si>
  <si>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</si>
  <si>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</si>
  <si>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</si>
  <si>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</si>
  <si>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</si>
  <si>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</si>
  <si>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</si>
  <si>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</si>
  <si>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</si>
  <si>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</si>
  <si>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</si>
  <si>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</si>
  <si>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</si>
  <si>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</si>
  <si>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</si>
  <si>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</si>
  <si>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</si>
  <si>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</si>
  <si>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</si>
  <si>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</si>
  <si>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</si>
  <si>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</si>
  <si>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</si>
  <si>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</si>
  <si>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</si>
  <si>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</si>
  <si>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</si>
  <si>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</si>
  <si>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</si>
  <si>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</si>
  <si>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</si>
  <si>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</si>
  <si>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</si>
  <si>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</si>
  <si>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</si>
  <si>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</si>
  <si>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</si>
  <si>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</si>
  <si>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</si>
  <si>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</si>
  <si>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</si>
  <si>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</si>
  <si>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</si>
  <si>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</si>
  <si>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</si>
  <si>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</si>
  <si>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</si>
  <si>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</si>
  <si>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</si>
  <si>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</si>
  <si>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</si>
  <si>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</si>
  <si>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</si>
  <si>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</si>
  <si>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</si>
  <si>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</si>
  <si>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</si>
  <si>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</si>
  <si>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</si>
  <si>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</si>
  <si>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</si>
  <si>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</si>
  <si>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</si>
  <si>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</si>
  <si>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</si>
  <si>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</si>
  <si>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</si>
  <si>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</si>
  <si>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</si>
  <si>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</si>
  <si>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</si>
  <si>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</si>
  <si>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</si>
  <si>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</si>
  <si>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</si>
  <si>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</si>
  <si>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</si>
  <si>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</si>
  <si>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</si>
  <si>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</si>
  <si>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</si>
  <si>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</si>
  <si>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</si>
  <si>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</si>
  <si>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</si>
  <si>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</si>
  <si>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</si>
  <si>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</si>
  <si>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</si>
  <si>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</si>
  <si>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</si>
  <si>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</si>
  <si>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</si>
  <si>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</si>
  <si>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</si>
  <si>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</si>
  <si>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</si>
  <si>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</si>
  <si>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</si>
  <si>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</si>
  <si>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</si>
  <si>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</si>
  <si>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</si>
  <si>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</si>
  <si>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</si>
  <si>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</si>
  <si>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</si>
  <si>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</si>
  <si>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</si>
  <si>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</si>
  <si>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</si>
  <si>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</si>
  <si>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</si>
  <si>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</si>
  <si>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</si>
  <si>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</si>
  <si>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</si>
  <si>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</si>
  <si>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</si>
  <si>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</si>
  <si>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</si>
  <si>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</si>
  <si>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</si>
  <si>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</si>
  <si>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</si>
  <si>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</si>
  <si>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</si>
  <si>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</si>
  <si>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</si>
  <si>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</si>
  <si>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</si>
  <si>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</si>
  <si>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</si>
  <si>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</si>
  <si>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</si>
  <si>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</si>
  <si>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</si>
  <si>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</si>
  <si>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</si>
  <si>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</si>
  <si>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</si>
  <si>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</si>
  <si>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</si>
  <si>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</si>
  <si>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</si>
  <si>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</si>
  <si>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</si>
  <si>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</si>
  <si>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</si>
  <si>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</si>
  <si>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</si>
  <si>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</si>
  <si>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</si>
  <si>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</si>
  <si>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</si>
  <si>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</si>
  <si>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</si>
  <si>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</si>
  <si>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</si>
  <si>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</si>
  <si>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</si>
  <si>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</si>
  <si>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</si>
  <si>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</si>
  <si>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</si>
  <si>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</si>
  <si>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</si>
  <si>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</si>
  <si>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</si>
  <si>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</si>
  <si>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</si>
  <si>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</si>
  <si>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</si>
  <si>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</si>
  <si>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</si>
  <si>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</si>
  <si>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</si>
  <si>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</si>
  <si>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</si>
  <si>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</si>
  <si>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</si>
  <si>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</si>
  <si>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</si>
  <si>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</si>
  <si>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</si>
  <si>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</si>
  <si>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</si>
  <si>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</si>
  <si>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</si>
  <si>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</si>
  <si>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</si>
  <si>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</si>
  <si>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</si>
  <si>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</si>
  <si>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</si>
  <si>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</si>
  <si>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</si>
  <si>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</si>
  <si>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</si>
  <si>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</si>
  <si>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</si>
  <si>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</si>
  <si>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</si>
  <si>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</si>
  <si>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</si>
  <si>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</si>
  <si>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</si>
  <si>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</si>
  <si>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</si>
  <si>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</si>
  <si>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</si>
  <si>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</si>
  <si>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</si>
  <si>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</si>
  <si>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</si>
  <si>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</si>
  <si>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</si>
  <si>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</si>
  <si>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</si>
  <si>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</si>
  <si>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</si>
  <si>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</si>
  <si>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</si>
  <si>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</si>
  <si>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</si>
  <si>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</si>
  <si>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</si>
  <si>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</si>
  <si>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</si>
  <si>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</si>
  <si>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</si>
  <si>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</si>
  <si>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</si>
  <si>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</si>
  <si>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</si>
  <si>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</si>
  <si>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</si>
  <si>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</si>
  <si>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</si>
  <si>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</si>
  <si>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</si>
  <si>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</si>
  <si>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</si>
  <si>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</si>
  <si>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</si>
  <si>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</si>
  <si>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</si>
  <si>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</si>
  <si>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</si>
  <si>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</si>
  <si>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</si>
  <si>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</si>
  <si>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</si>
  <si>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</si>
  <si>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</si>
  <si>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</si>
  <si>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</si>
  <si>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</si>
  <si>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</si>
  <si>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</si>
  <si>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</si>
  <si>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</si>
  <si>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</si>
  <si>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</si>
  <si>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</si>
  <si>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</si>
  <si>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</si>
  <si>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</si>
  <si>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</si>
  <si>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</si>
  <si>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</si>
  <si>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</si>
  <si>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</si>
  <si>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</si>
  <si>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</si>
  <si>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</si>
  <si>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</si>
  <si>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</si>
  <si>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</si>
  <si>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</si>
  <si>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</si>
  <si>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</si>
  <si>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</si>
  <si>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</si>
  <si>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</si>
  <si>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</si>
  <si>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</si>
  <si>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</si>
  <si>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</si>
  <si>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</si>
  <si>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</si>
  <si>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</si>
  <si>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</si>
  <si>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</si>
  <si>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</si>
  <si>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</si>
  <si>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</si>
  <si>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</si>
  <si>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</si>
  <si>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</si>
  <si>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</si>
  <si>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</si>
  <si>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</si>
  <si>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</si>
  <si>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</si>
  <si>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</si>
  <si>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</si>
  <si>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</si>
  <si>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</si>
  <si>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</si>
  <si>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</si>
  <si>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</si>
  <si>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</si>
  <si>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</si>
  <si>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</si>
  <si>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</si>
  <si>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</si>
  <si>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</si>
  <si>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</si>
  <si>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</si>
  <si>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</si>
  <si>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</si>
  <si>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</si>
  <si>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</si>
  <si>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</si>
  <si>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</si>
  <si>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</si>
  <si>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</si>
  <si>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</si>
  <si>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</si>
  <si>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</si>
  <si>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</si>
  <si>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</si>
  <si>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</si>
  <si>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</si>
  <si>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</si>
  <si>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</si>
  <si>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</si>
  <si>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</si>
  <si>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</si>
  <si>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</si>
  <si>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</si>
  <si>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</si>
  <si>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</si>
  <si>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</si>
  <si>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</si>
  <si>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</si>
  <si>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</si>
  <si>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</si>
  <si>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</si>
  <si>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</si>
  <si>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</si>
  <si>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</si>
  <si>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</si>
  <si>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</si>
  <si>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</si>
  <si>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</si>
  <si>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</si>
  <si>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</si>
  <si>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</si>
  <si>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</si>
  <si>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</si>
  <si>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</si>
  <si>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</si>
  <si>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</si>
  <si>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</si>
  <si>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</si>
  <si>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</si>
  <si>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</si>
  <si>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</si>
  <si>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</si>
  <si>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</si>
  <si>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</si>
  <si>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</si>
  <si>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</si>
  <si>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</si>
  <si>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</si>
  <si>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</si>
  <si>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</si>
  <si>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</si>
  <si>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</si>
  <si>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</si>
  <si>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</si>
  <si>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</si>
  <si>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</si>
  <si>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</si>
  <si>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</si>
  <si>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</si>
  <si>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</si>
  <si>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</si>
  <si>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</si>
  <si>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</si>
  <si>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</si>
  <si>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</si>
  <si>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</si>
  <si>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</si>
  <si>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</si>
  <si>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</si>
  <si>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</si>
  <si>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</si>
  <si>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</si>
  <si>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</si>
  <si>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</si>
  <si>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</si>
  <si>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</si>
  <si>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</si>
  <si>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</si>
  <si>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</si>
  <si>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</si>
  <si>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</si>
  <si>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</si>
  <si>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</si>
  <si>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</si>
  <si>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</si>
  <si>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</si>
  <si>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</si>
  <si>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</si>
  <si>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</si>
  <si>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</si>
  <si>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</si>
  <si>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</si>
  <si>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</si>
  <si>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</si>
  <si>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</si>
  <si>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</si>
  <si>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</si>
  <si>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</si>
  <si>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</si>
  <si>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</si>
  <si>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</si>
  <si>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</si>
  <si>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</si>
  <si>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</si>
  <si>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</si>
  <si>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</si>
  <si>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</si>
  <si>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</si>
  <si>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</si>
  <si>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</si>
  <si>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</si>
  <si>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</si>
  <si>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</si>
  <si>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</si>
  <si>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</si>
  <si>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</si>
  <si>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</si>
  <si>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</si>
  <si>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</si>
  <si>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</si>
  <si>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</si>
  <si>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</si>
  <si>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</si>
  <si>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</si>
  <si>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</si>
  <si>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</si>
  <si>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</si>
  <si>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</si>
  <si>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</si>
  <si>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</si>
  <si>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</si>
  <si>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</si>
  <si>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</si>
  <si>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</si>
  <si>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</si>
  <si>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</si>
  <si>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</si>
  <si>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</si>
  <si>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</si>
  <si>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</si>
  <si>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</si>
  <si>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</si>
  <si>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</si>
  <si>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</si>
  <si>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</si>
  <si>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</si>
  <si>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</si>
  <si>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</si>
  <si>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</si>
  <si>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</si>
  <si>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</si>
  <si>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</si>
  <si>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</si>
  <si>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</si>
  <si>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</si>
  <si>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</si>
  <si>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</si>
  <si>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</si>
  <si>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</si>
  <si>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</si>
  <si>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</si>
  <si>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</si>
  <si>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</si>
  <si>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</si>
  <si>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</si>
  <si>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</si>
  <si>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</si>
  <si>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</si>
  <si>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</si>
  <si>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</si>
  <si>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</si>
  <si>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</si>
  <si>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</si>
  <si>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</si>
  <si>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</si>
  <si>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</si>
  <si>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</si>
  <si>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</si>
  <si>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</si>
  <si>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</si>
  <si>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</si>
  <si>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</si>
  <si>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</si>
  <si>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</si>
  <si>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</si>
  <si>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</si>
  <si>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</si>
  <si>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</si>
  <si>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</si>
  <si>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</si>
  <si>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</si>
  <si>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</si>
  <si>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</si>
  <si>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</si>
  <si>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</si>
  <si>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</si>
  <si>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</si>
  <si>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</si>
  <si>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</si>
  <si>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</si>
  <si>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</si>
  <si>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</si>
  <si>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</si>
  <si>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</si>
  <si>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</si>
  <si>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</si>
  <si>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</si>
  <si>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</si>
  <si>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</si>
  <si>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</si>
  <si>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</si>
  <si>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</si>
  <si>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</si>
  <si>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</si>
  <si>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</si>
  <si>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</si>
  <si>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</si>
  <si>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</si>
  <si>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</si>
  <si>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</si>
  <si>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</si>
  <si>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</si>
  <si>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</si>
  <si>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</si>
  <si>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</si>
  <si>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</si>
  <si>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</si>
  <si>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</si>
  <si>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</si>
  <si>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</si>
  <si>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</si>
  <si>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</si>
  <si>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</si>
  <si>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</si>
  <si>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</si>
  <si>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</si>
  <si>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</si>
  <si>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</si>
  <si>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</si>
  <si>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</si>
  <si>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</si>
  <si>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</si>
  <si>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</si>
  <si>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</si>
  <si>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</si>
  <si>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</si>
  <si>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</si>
  <si>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</si>
  <si>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</si>
  <si>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</si>
  <si>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</si>
  <si>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</si>
  <si>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</si>
  <si>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</si>
  <si>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</si>
  <si>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</si>
  <si>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</si>
  <si>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</si>
  <si>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</si>
  <si>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</si>
  <si>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</si>
  <si>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</si>
  <si>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</si>
  <si>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</si>
  <si>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</si>
  <si>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</si>
  <si>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</si>
  <si>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</si>
  <si>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</si>
  <si>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</si>
  <si>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</si>
  <si>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</si>
  <si>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</si>
  <si>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</si>
  <si>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</si>
  <si>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</si>
  <si>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</si>
  <si>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</si>
  <si>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</si>
  <si>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</si>
  <si>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</si>
  <si>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</si>
  <si>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</si>
  <si>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</si>
  <si>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</si>
  <si>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</si>
  <si>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</si>
  <si>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</si>
  <si>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</si>
  <si>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</si>
  <si>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</si>
  <si>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</si>
  <si>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</si>
  <si>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</si>
  <si>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</si>
  <si>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</si>
  <si>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</si>
  <si>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</si>
  <si>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</si>
  <si>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</si>
  <si>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</si>
  <si>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</si>
  <si>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</si>
  <si>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</si>
  <si>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</si>
  <si>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</si>
  <si>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</si>
  <si>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</si>
  <si>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</si>
  <si>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</si>
  <si>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</si>
  <si>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</si>
  <si>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</si>
  <si>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</si>
  <si>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</si>
  <si>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</si>
  <si>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</si>
  <si>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</si>
  <si>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</si>
  <si>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</si>
  <si>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</si>
  <si>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</si>
  <si>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</si>
  <si>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</si>
  <si>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</si>
  <si>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</si>
  <si>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</si>
  <si>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</si>
  <si>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</si>
  <si>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</si>
  <si>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</si>
  <si>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</si>
  <si>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</si>
  <si>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</si>
  <si>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</si>
  <si>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</si>
  <si>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</si>
  <si>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</si>
  <si>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</si>
  <si>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</si>
  <si>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</si>
  <si>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</si>
  <si>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</si>
  <si>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</si>
  <si>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</si>
  <si>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</si>
  <si>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</si>
  <si>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</si>
  <si>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</si>
  <si>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</si>
  <si>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</si>
  <si>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</si>
  <si>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</si>
  <si>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</si>
  <si>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</si>
  <si>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</si>
  <si>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</si>
  <si>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</si>
  <si>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</si>
  <si>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</si>
  <si>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</si>
  <si>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</si>
  <si>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</si>
  <si>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</si>
  <si>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</si>
  <si>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</si>
  <si>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</si>
  <si>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</si>
  <si>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</si>
  <si>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</si>
  <si>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</si>
  <si>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</si>
  <si>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</si>
  <si>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</si>
  <si>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</si>
  <si>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</si>
  <si>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</si>
  <si>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</si>
  <si>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</si>
  <si>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</si>
  <si>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</si>
  <si>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</si>
  <si>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</si>
  <si>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</si>
  <si>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</si>
  <si>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</si>
  <si>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</si>
  <si>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</si>
  <si>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</si>
  <si>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</si>
  <si>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</si>
  <si>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</si>
  <si>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</si>
  <si>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</si>
  <si>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</si>
  <si>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</si>
  <si>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</si>
  <si>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</si>
  <si>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</si>
  <si>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</si>
  <si>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</si>
  <si>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</si>
  <si>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</si>
  <si>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</si>
  <si>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</si>
  <si>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</si>
  <si>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</si>
  <si>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</si>
  <si>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</si>
  <si>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</si>
  <si>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</si>
  <si>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</si>
  <si>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</si>
  <si>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</si>
  <si>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</si>
  <si>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</si>
  <si>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</si>
  <si>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</si>
  <si>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</si>
  <si>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</si>
  <si>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</si>
  <si>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</si>
  <si>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</si>
  <si>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</si>
  <si>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</si>
  <si>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</si>
  <si>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</si>
  <si>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</si>
  <si>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</si>
  <si>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</si>
  <si>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</si>
  <si>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</si>
  <si>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</si>
  <si>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</si>
  <si>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</si>
  <si>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</si>
  <si>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</si>
  <si>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</si>
  <si>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</si>
  <si>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</si>
  <si>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</si>
  <si>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</si>
  <si>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</si>
  <si>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</si>
  <si>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</si>
  <si>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</si>
  <si>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</si>
  <si>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</si>
  <si>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</si>
  <si>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</si>
  <si>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</si>
  <si>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</si>
  <si>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</si>
  <si>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</si>
  <si>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</si>
  <si>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</si>
  <si>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</si>
  <si>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</si>
  <si>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</si>
  <si>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</si>
  <si>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</si>
  <si>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</si>
  <si>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</si>
  <si>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</si>
  <si>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</si>
  <si>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</si>
  <si>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</si>
  <si>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</si>
  <si>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</si>
  <si>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</si>
  <si>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</si>
  <si>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</si>
  <si>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</si>
  <si>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</si>
  <si>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</si>
  <si>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</si>
  <si>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</si>
  <si>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</si>
  <si>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</si>
  <si>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</si>
  <si>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</si>
  <si>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</si>
  <si>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</si>
  <si>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</si>
  <si>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</si>
  <si>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</si>
  <si>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</si>
  <si>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</si>
  <si>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</si>
  <si>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</si>
  <si>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</si>
  <si>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</si>
  <si>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</si>
  <si>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</si>
  <si>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</si>
  <si>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</si>
  <si>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</si>
  <si>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</si>
  <si>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</si>
  <si>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</si>
  <si>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</si>
  <si>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</si>
  <si>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</si>
  <si>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</si>
  <si>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</si>
  <si>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</si>
  <si>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</si>
  <si>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</si>
  <si>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</si>
  <si>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</si>
  <si>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</si>
  <si>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</si>
  <si>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</si>
  <si>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</si>
  <si>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</si>
  <si>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</si>
  <si>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</si>
  <si>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</si>
  <si>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</si>
  <si>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</si>
  <si>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</si>
  <si>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</si>
  <si>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</si>
  <si>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</si>
  <si>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</si>
  <si>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</si>
  <si>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</si>
  <si>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</si>
  <si>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</si>
  <si>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</si>
  <si>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</si>
  <si>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</si>
  <si>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</si>
  <si>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</si>
  <si>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</si>
  <si>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</si>
  <si>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</si>
  <si>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</si>
  <si>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</si>
  <si>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</si>
  <si>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</si>
  <si>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</si>
  <si>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</si>
  <si>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</si>
  <si>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</si>
  <si>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</si>
  <si>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</si>
  <si>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</si>
  <si>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</si>
  <si>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</si>
  <si>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</si>
  <si>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</si>
  <si>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</si>
  <si>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</si>
  <si>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</si>
  <si>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</si>
  <si>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</si>
  <si>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</si>
  <si>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</si>
  <si>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</si>
  <si>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</si>
  <si>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</si>
  <si>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</si>
  <si>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</si>
  <si>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</si>
  <si>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</si>
  <si>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</si>
  <si>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</si>
  <si>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</si>
  <si>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</si>
  <si>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</si>
  <si>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</si>
  <si>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</si>
  <si>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</si>
  <si>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</si>
  <si>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</si>
  <si>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</si>
  <si>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</si>
  <si>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</si>
  <si>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</si>
  <si>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</si>
  <si>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</si>
  <si>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</si>
  <si>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</si>
  <si>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</si>
  <si>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</si>
  <si>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</si>
  <si>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</si>
  <si>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</si>
  <si>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</si>
  <si>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</si>
  <si>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</si>
  <si>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</si>
  <si>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</si>
  <si>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</si>
  <si>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</si>
  <si>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</si>
  <si>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</si>
  <si>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</si>
  <si>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</si>
  <si>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</si>
  <si>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</si>
  <si>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</si>
  <si>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</si>
  <si>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</si>
  <si>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</si>
  <si>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</si>
  <si>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</si>
  <si>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</si>
  <si>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</si>
  <si>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</si>
  <si>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</si>
  <si>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</si>
  <si>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</si>
  <si>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</si>
  <si>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</si>
  <si>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</si>
  <si>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</si>
  <si>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</si>
  <si>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</si>
  <si>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</si>
  <si>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</si>
  <si>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</si>
  <si>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</si>
  <si>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</si>
  <si>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</si>
  <si>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</si>
  <si>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</si>
  <si>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</si>
  <si>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</si>
  <si>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</si>
  <si>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</si>
  <si>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</si>
  <si>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</si>
  <si>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</si>
  <si>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</si>
  <si>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</si>
  <si>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</si>
  <si>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</si>
  <si>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</si>
  <si>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</si>
  <si>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</si>
  <si>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</si>
  <si>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</si>
  <si>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</si>
  <si>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</si>
  <si>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</si>
  <si>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</si>
  <si>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</si>
  <si>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</si>
  <si>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</si>
  <si>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</si>
  <si>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</si>
  <si>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</si>
  <si>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</si>
  <si>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</si>
  <si>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</si>
  <si>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</si>
  <si>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</si>
  <si>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</si>
  <si>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</si>
  <si>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</si>
  <si>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</si>
  <si>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</si>
  <si>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</si>
  <si>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</si>
  <si>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</si>
  <si>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</si>
  <si>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</si>
  <si>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</si>
  <si>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</si>
  <si>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</si>
  <si>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</si>
  <si>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</si>
  <si>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</si>
  <si>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</si>
  <si>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</si>
  <si>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</si>
  <si>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</si>
  <si>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</si>
  <si>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</si>
  <si>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</si>
  <si>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</si>
  <si>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</si>
  <si>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</si>
  <si>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</si>
  <si>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</si>
  <si>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</si>
  <si>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</si>
  <si>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</si>
  <si>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</si>
  <si>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</si>
  <si>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</si>
  <si>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</si>
  <si>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</si>
  <si>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</si>
  <si>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</si>
  <si>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</si>
  <si>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</si>
  <si>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</si>
  <si>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</si>
  <si>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</si>
  <si>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</si>
  <si>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</si>
  <si>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</si>
  <si>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</si>
  <si>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</si>
  <si>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</si>
  <si>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</si>
  <si>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</si>
  <si>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</si>
  <si>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</si>
  <si>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</si>
  <si>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</si>
  <si>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</si>
  <si>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</si>
  <si>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</si>
  <si>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</si>
  <si>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</si>
  <si>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</si>
  <si>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</si>
  <si>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</si>
  <si>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</si>
  <si>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</si>
  <si>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</si>
  <si>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</si>
  <si>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</si>
  <si>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</si>
  <si>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</si>
  <si>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</si>
  <si>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</si>
  <si>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</si>
  <si>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</si>
  <si>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</si>
  <si>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</si>
  <si>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</si>
  <si>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</si>
  <si>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</si>
  <si>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</si>
  <si>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</si>
  <si>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</si>
  <si>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</si>
  <si>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</si>
  <si>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</si>
  <si>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</si>
  <si>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</si>
  <si>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</si>
  <si>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</si>
  <si>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</si>
  <si>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</si>
  <si>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</si>
  <si>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</si>
  <si>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</si>
  <si>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</si>
  <si>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</si>
  <si>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</si>
  <si>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</si>
  <si>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</si>
  <si>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</si>
  <si>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</si>
  <si>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</si>
  <si>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</si>
  <si>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</si>
  <si>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</si>
  <si>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</si>
  <si>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</si>
  <si>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</si>
  <si>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</si>
  <si>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</si>
  <si>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</si>
  <si>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</si>
  <si>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</si>
  <si>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</si>
  <si>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</si>
  <si>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</si>
  <si>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</si>
  <si>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</si>
  <si>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</si>
  <si>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</si>
  <si>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</si>
  <si>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</si>
  <si>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</si>
  <si>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</si>
  <si>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</si>
  <si>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</si>
  <si>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</si>
  <si>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</si>
  <si>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</si>
  <si>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</si>
  <si>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</si>
  <si>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</si>
  <si>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</si>
  <si>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</si>
  <si>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</si>
  <si>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</si>
  <si>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</si>
  <si>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</si>
  <si>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</si>
  <si>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</si>
  <si>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</si>
  <si>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</si>
  <si>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</si>
  <si>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</si>
  <si>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</si>
  <si>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</si>
  <si>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</si>
  <si>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</si>
  <si>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</si>
  <si>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</si>
  <si>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</si>
  <si>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</si>
  <si>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</si>
  <si>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</si>
  <si>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</si>
  <si>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</si>
  <si>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</si>
  <si>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</si>
  <si>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</si>
  <si>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</si>
  <si>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</si>
  <si>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</si>
  <si>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</si>
  <si>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</si>
  <si>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</si>
  <si>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</si>
  <si>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</si>
  <si>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</si>
  <si>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</si>
  <si>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</si>
  <si>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</si>
  <si>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</si>
  <si>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</si>
  <si>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</si>
  <si>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</si>
  <si>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</si>
  <si>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</si>
  <si>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</si>
  <si>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</si>
  <si>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</si>
  <si>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</si>
  <si>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</si>
  <si>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</si>
  <si>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</si>
  <si>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</si>
  <si>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</si>
  <si>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</si>
  <si>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</si>
  <si>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</si>
  <si>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</si>
  <si>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</si>
  <si>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</si>
  <si>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</si>
  <si>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</si>
  <si>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</si>
  <si>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</si>
  <si>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</si>
  <si>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</si>
  <si>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</si>
  <si>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</si>
  <si>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</si>
  <si>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</si>
  <si>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</si>
  <si>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</si>
  <si>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</si>
  <si>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</si>
  <si>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</si>
  <si>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</si>
  <si>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</si>
  <si>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</si>
  <si>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</si>
  <si>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</si>
  <si>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</si>
  <si>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</si>
  <si>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</si>
  <si>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</si>
  <si>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</si>
  <si>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</si>
  <si>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</si>
  <si>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</si>
  <si>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</si>
  <si>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</si>
  <si>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</si>
  <si>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</si>
  <si>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</si>
  <si>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</si>
  <si>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</si>
  <si>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</si>
  <si>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</si>
  <si>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</si>
  <si>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</si>
  <si>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</si>
  <si>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</si>
  <si>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</si>
  <si>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</si>
  <si>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</si>
  <si>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</si>
  <si>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</si>
  <si>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</si>
  <si>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</si>
  <si>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</si>
  <si>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</si>
  <si>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</si>
  <si>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</si>
  <si>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</si>
  <si>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</si>
  <si>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</si>
  <si>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</si>
  <si>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</si>
  <si>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</si>
  <si>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</si>
  <si>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</si>
  <si>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</si>
  <si>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</si>
  <si>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</si>
  <si>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</si>
  <si>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</si>
  <si>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</si>
  <si>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</si>
  <si>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</si>
  <si>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</si>
  <si>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</si>
  <si>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</si>
  <si>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</si>
  <si>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</si>
  <si>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</si>
  <si>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</si>
  <si>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</si>
  <si>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</si>
  <si>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</si>
  <si>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</si>
  <si>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</si>
  <si>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</si>
  <si>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</si>
  <si>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</si>
  <si>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</si>
  <si>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</si>
  <si>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</si>
  <si>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</si>
  <si>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</si>
  <si>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</si>
  <si>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</si>
  <si>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</si>
  <si>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</si>
  <si>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</si>
  <si>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</si>
  <si>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</si>
  <si>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</si>
  <si>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</si>
  <si>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</si>
  <si>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</si>
  <si>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</si>
  <si>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</si>
  <si>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</si>
  <si>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</si>
  <si>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</si>
  <si>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</si>
  <si>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</si>
  <si>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</si>
  <si>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</si>
  <si>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</si>
  <si>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</si>
  <si>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</si>
  <si>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</si>
  <si>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</si>
  <si>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</si>
  <si>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</si>
  <si>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</si>
  <si>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</si>
  <si>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</si>
  <si>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</si>
  <si>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</si>
  <si>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</si>
  <si>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</si>
  <si>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</si>
  <si>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</si>
  <si>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</si>
  <si>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</si>
  <si>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</si>
  <si>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</si>
  <si>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</si>
  <si>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</si>
  <si>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</si>
  <si>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</si>
  <si>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</si>
  <si>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</si>
  <si>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</si>
  <si>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</si>
  <si>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</si>
  <si>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</si>
  <si>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</si>
  <si>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</si>
  <si>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</si>
  <si>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</si>
  <si>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</si>
  <si>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</si>
  <si>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</si>
  <si>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</si>
  <si>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</si>
  <si>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</si>
  <si>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</si>
  <si>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</si>
  <si>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</si>
  <si>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</si>
  <si>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</si>
  <si>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</si>
  <si>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</si>
  <si>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</si>
  <si>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</si>
  <si>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</si>
  <si>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</si>
  <si>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</si>
  <si>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</si>
  <si>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</si>
  <si>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</si>
  <si>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</si>
  <si>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</si>
  <si>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</si>
  <si>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</si>
  <si>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</si>
  <si>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</si>
  <si>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</si>
  <si>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</si>
  <si>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</si>
  <si>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</si>
  <si>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</si>
  <si>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</si>
  <si>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</si>
  <si>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</si>
  <si>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</si>
  <si>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</si>
  <si>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</si>
  <si>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</si>
  <si>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</si>
  <si>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</si>
  <si>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</si>
  <si>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</si>
  <si>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</si>
  <si>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</si>
  <si>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</si>
  <si>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</si>
  <si>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</si>
  <si>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</si>
  <si>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</si>
  <si>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</si>
  <si>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</si>
  <si>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</si>
  <si>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</si>
  <si>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</si>
  <si>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</si>
  <si>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</si>
  <si>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</si>
  <si>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</si>
  <si>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</si>
  <si>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</si>
  <si>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</si>
  <si>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</si>
  <si>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</si>
  <si>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</si>
  <si>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</si>
  <si>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</si>
  <si>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</si>
  <si>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</si>
  <si>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</si>
  <si>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</si>
  <si>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</si>
  <si>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</si>
  <si>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</si>
  <si>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</si>
  <si>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</si>
  <si>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</si>
  <si>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</si>
  <si>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</si>
  <si>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</si>
  <si>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</si>
  <si>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</si>
  <si>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</si>
  <si>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</si>
  <si>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</si>
  <si>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</si>
  <si>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</si>
  <si>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</si>
  <si>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</si>
  <si>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</si>
  <si>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</si>
  <si>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</si>
  <si>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</si>
  <si>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</si>
  <si>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</si>
  <si>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</si>
  <si>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</si>
  <si>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</si>
  <si>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</si>
  <si>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</si>
  <si>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</si>
  <si>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</si>
  <si>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</si>
  <si>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</si>
  <si>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</si>
  <si>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</si>
  <si>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</si>
  <si>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</si>
  <si>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</si>
  <si>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</si>
  <si>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</si>
  <si>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</si>
  <si>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</si>
  <si>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</si>
  <si>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</si>
  <si>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</si>
  <si>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</si>
  <si>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</si>
  <si>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</si>
  <si>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</si>
  <si>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</si>
  <si>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</si>
  <si>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</si>
  <si>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</si>
  <si>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</si>
  <si>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</si>
  <si>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</si>
  <si>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</si>
  <si>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</si>
  <si>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</si>
  <si>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</si>
  <si>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</si>
  <si>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</si>
  <si>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</si>
  <si>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</si>
  <si>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</si>
  <si>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</si>
  <si>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</si>
  <si>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</si>
  <si>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</si>
  <si>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</si>
  <si>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</si>
  <si>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</si>
  <si>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</si>
  <si>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</si>
  <si>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</si>
  <si>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</si>
  <si>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</si>
  <si>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</si>
  <si>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</si>
  <si>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</si>
  <si>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</si>
  <si>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</si>
  <si>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</si>
  <si>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</si>
  <si>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</si>
  <si>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</si>
  <si>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</si>
  <si>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</si>
  <si>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</si>
  <si>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</si>
  <si>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</si>
  <si>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</si>
  <si>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</si>
  <si>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</si>
  <si>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</si>
  <si>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</si>
  <si>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</si>
  <si>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</si>
  <si>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</si>
  <si>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</si>
  <si>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</si>
  <si>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</si>
  <si>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</si>
  <si>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</si>
  <si>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</si>
  <si>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</si>
  <si>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</si>
  <si>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</si>
  <si>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</si>
  <si>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</si>
  <si>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</si>
  <si>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</si>
  <si>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</si>
  <si>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</si>
  <si>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</si>
  <si>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</si>
  <si>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</si>
  <si>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</si>
  <si>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</si>
  <si>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</si>
  <si>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</si>
  <si>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</si>
  <si>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</si>
  <si>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</si>
  <si>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</si>
  <si>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</si>
  <si>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</si>
  <si>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</si>
  <si>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</si>
  <si>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</si>
  <si>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</si>
  <si>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</si>
  <si>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</si>
  <si>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</si>
  <si>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</si>
  <si>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</si>
  <si>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</si>
  <si>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</si>
  <si>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</si>
  <si>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</si>
  <si>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</si>
  <si>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</si>
  <si>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</si>
  <si>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</si>
  <si>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</si>
  <si>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</si>
  <si>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</si>
  <si>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</si>
  <si>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</si>
  <si>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</si>
  <si>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</si>
  <si>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</si>
  <si>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</si>
  <si>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</si>
  <si>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</si>
  <si>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</si>
  <si>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</si>
  <si>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</si>
  <si>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</si>
  <si>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</si>
  <si>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</si>
  <si>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</si>
  <si>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</si>
  <si>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</si>
  <si>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</si>
  <si>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</si>
  <si>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</si>
  <si>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</si>
  <si>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</si>
  <si>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</si>
  <si>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</si>
  <si>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</si>
  <si>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</si>
  <si>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</si>
  <si>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</si>
  <si>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</si>
  <si>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</si>
  <si>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</si>
  <si>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</si>
  <si>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</si>
  <si>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</si>
  <si>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</si>
  <si>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</si>
  <si>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</si>
  <si>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</si>
  <si>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</si>
  <si>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</si>
  <si>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</si>
  <si>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</si>
  <si>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</si>
  <si>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</si>
  <si>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</si>
  <si>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</si>
  <si>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</si>
  <si>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</si>
  <si>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</si>
  <si>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</si>
  <si>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</si>
  <si>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</si>
  <si>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</si>
  <si>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</si>
  <si>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</si>
  <si>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</si>
  <si>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</si>
  <si>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</si>
  <si>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</si>
  <si>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</si>
  <si>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</si>
  <si>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</si>
  <si>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</si>
  <si>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</si>
  <si>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</si>
  <si>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</si>
  <si>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</si>
  <si>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</si>
  <si>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</si>
  <si>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</si>
  <si>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</si>
  <si>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</si>
  <si>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</si>
  <si>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</si>
  <si>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</si>
  <si>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</si>
  <si>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</si>
  <si>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</si>
  <si>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</si>
  <si>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</si>
  <si>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</si>
  <si>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</si>
  <si>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</si>
  <si>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</si>
  <si>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</si>
  <si>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</si>
  <si>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</si>
  <si>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</si>
  <si>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</si>
  <si>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</si>
  <si>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</si>
  <si>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</si>
  <si>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</si>
  <si>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</si>
  <si>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</si>
  <si>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</si>
  <si>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</si>
  <si>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</si>
  <si>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</si>
  <si>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</si>
  <si>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</si>
  <si>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</si>
  <si>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</si>
  <si>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</si>
  <si>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</si>
  <si>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</si>
  <si>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</si>
  <si>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</si>
  <si>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</si>
  <si>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</si>
  <si>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</si>
  <si>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</si>
  <si>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</si>
  <si>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</si>
  <si>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</si>
  <si>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</si>
  <si>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</si>
  <si>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</si>
  <si>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</si>
  <si>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</si>
  <si>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</si>
  <si>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</si>
  <si>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</si>
  <si>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</si>
  <si>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</si>
  <si>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</si>
  <si>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</si>
  <si>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</si>
  <si>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</si>
  <si>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</si>
  <si>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</si>
  <si>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</si>
  <si>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</si>
  <si>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</si>
  <si>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</si>
  <si>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</si>
  <si>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</si>
  <si>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</si>
  <si>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</si>
  <si>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</si>
  <si>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</si>
  <si>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</si>
  <si>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</si>
  <si>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</si>
  <si>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</si>
  <si>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</si>
  <si>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</si>
  <si>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</si>
  <si>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</si>
  <si>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</si>
  <si>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</si>
  <si>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</si>
  <si>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</si>
  <si>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</si>
  <si>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</si>
  <si>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</si>
  <si>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</si>
  <si>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</si>
  <si>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</si>
  <si>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</si>
  <si>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</si>
  <si>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</si>
  <si>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</si>
  <si>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</si>
  <si>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</si>
  <si>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</si>
  <si>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</si>
  <si>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</si>
  <si>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</si>
  <si>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</si>
  <si>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</si>
  <si>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</si>
  <si>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</si>
  <si>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</si>
  <si>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</si>
  <si>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</si>
  <si>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</si>
  <si>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</si>
  <si>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</si>
  <si>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</si>
  <si>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</si>
  <si>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</si>
  <si>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</si>
  <si>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</si>
  <si>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</si>
  <si>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</si>
  <si>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</si>
  <si>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</si>
  <si>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</si>
  <si>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</si>
  <si>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</si>
  <si>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</si>
  <si>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</si>
  <si>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</si>
  <si>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</si>
  <si>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</si>
  <si>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</si>
  <si>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</si>
  <si>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</si>
  <si>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</si>
  <si>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</si>
  <si>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</si>
  <si>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</si>
  <si>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</si>
  <si>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</si>
  <si>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</si>
  <si>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</si>
  <si>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</si>
  <si>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</si>
  <si>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</si>
  <si>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</si>
  <si>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</si>
  <si>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</si>
  <si>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</si>
  <si>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</si>
  <si>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</si>
  <si>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</si>
  <si>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</si>
  <si>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</si>
  <si>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</si>
  <si>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</si>
  <si>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</si>
  <si>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</si>
  <si>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</si>
  <si>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</si>
  <si>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</si>
  <si>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</si>
  <si>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</si>
  <si>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</si>
  <si>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</si>
  <si>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</si>
  <si>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</si>
  <si>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</si>
  <si>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</si>
  <si>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</si>
  <si>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</si>
  <si>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</si>
  <si>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</si>
  <si>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</si>
  <si>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</si>
  <si>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</si>
  <si>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</si>
  <si>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</si>
  <si>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</si>
  <si>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</si>
  <si>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</si>
  <si>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</si>
  <si>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</si>
  <si>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</si>
  <si>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</si>
  <si>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</si>
  <si>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</si>
  <si>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</si>
  <si>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</si>
  <si>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</si>
  <si>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</si>
  <si>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</si>
  <si>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</si>
  <si>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</si>
  <si>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</si>
  <si>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</si>
  <si>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</si>
  <si>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</si>
  <si>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</si>
  <si>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</si>
  <si>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</si>
  <si>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</si>
  <si>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</si>
  <si>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</si>
  <si>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</si>
  <si>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</si>
  <si>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</si>
  <si>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</si>
  <si>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</si>
  <si>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</si>
  <si>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</si>
  <si>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</si>
  <si>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</si>
  <si>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</si>
  <si>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</si>
  <si>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</si>
  <si>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</si>
  <si>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</si>
  <si>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</si>
  <si>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</si>
  <si>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</si>
  <si>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</si>
  <si>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</si>
  <si>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</si>
  <si>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</si>
  <si>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</si>
  <si>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</si>
  <si>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</si>
  <si>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</si>
  <si>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</si>
  <si>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</si>
  <si>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</si>
  <si>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</si>
  <si>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</si>
  <si>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</si>
  <si>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</si>
  <si>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</si>
  <si>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</si>
  <si>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</si>
  <si>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</si>
  <si>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</si>
  <si>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</si>
  <si>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</si>
  <si>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</si>
  <si>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</si>
  <si>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</si>
  <si>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</si>
  <si>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</si>
  <si>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</si>
  <si>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</si>
  <si>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</si>
  <si>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</si>
  <si>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</si>
  <si>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</si>
  <si>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</si>
  <si>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</si>
  <si>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</si>
  <si>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</si>
  <si>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</si>
  <si>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</si>
  <si>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</si>
  <si>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</si>
  <si>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</si>
  <si>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</si>
  <si>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</si>
  <si>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</si>
  <si>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</si>
  <si>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</si>
  <si>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</si>
  <si>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</si>
  <si>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</si>
  <si>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</si>
  <si>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</si>
  <si>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</si>
  <si>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</si>
  <si>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</si>
  <si>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</si>
  <si>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</si>
  <si>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</si>
  <si>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</si>
  <si>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</si>
  <si>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</si>
  <si>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</si>
  <si>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</si>
  <si>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</si>
  <si>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</si>
  <si>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</si>
  <si>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</si>
  <si>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</si>
  <si>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</si>
  <si>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</si>
  <si>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</si>
  <si>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</si>
  <si>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</si>
  <si>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</si>
  <si>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</si>
  <si>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</si>
  <si>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</si>
  <si>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</si>
  <si>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</si>
  <si>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</si>
  <si>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</si>
  <si>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</si>
  <si>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</si>
  <si>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</si>
  <si>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</si>
  <si>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</si>
  <si>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</si>
  <si>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</si>
  <si>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</si>
  <si>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</si>
  <si>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</si>
  <si>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</si>
  <si>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</si>
  <si>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</si>
  <si>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</si>
  <si>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</si>
  <si>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</si>
  <si>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</si>
  <si>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</si>
  <si>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</si>
  <si>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</si>
  <si>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</si>
  <si>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</si>
  <si>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</si>
  <si>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</si>
  <si>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</si>
  <si>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</si>
  <si>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</si>
  <si>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</si>
  <si>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</si>
  <si>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</si>
  <si>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</si>
  <si>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</si>
  <si>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</si>
  <si>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</si>
  <si>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</si>
  <si>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</si>
  <si>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</si>
  <si>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</si>
  <si>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</si>
  <si>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</si>
  <si>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</si>
  <si>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</si>
  <si>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</si>
  <si>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</si>
  <si>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</si>
  <si>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</si>
  <si>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</si>
  <si>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</si>
  <si>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</si>
  <si>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</si>
  <si>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</si>
  <si>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</si>
  <si>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</si>
  <si>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</si>
  <si>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</si>
  <si>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</si>
  <si>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</si>
  <si>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</si>
  <si>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</si>
  <si>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</si>
  <si>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</si>
  <si>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</si>
  <si>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</si>
  <si>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</si>
  <si>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</si>
  <si>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</si>
  <si>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</si>
  <si>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</si>
  <si>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</si>
  <si>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</si>
  <si>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</si>
  <si>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</si>
  <si>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</si>
  <si>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</si>
  <si>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</si>
  <si>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</si>
  <si>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</si>
  <si>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</si>
  <si>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</si>
  <si>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</si>
  <si>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</si>
  <si>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</si>
  <si>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</si>
  <si>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</si>
  <si>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</si>
  <si>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</si>
  <si>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</si>
  <si>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</si>
  <si>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</si>
  <si>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</si>
  <si>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</si>
  <si>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</si>
  <si>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</si>
  <si>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</si>
  <si>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</si>
  <si>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</si>
  <si>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</si>
  <si>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</si>
  <si>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</si>
  <si>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</si>
  <si>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</si>
  <si>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</si>
  <si>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</si>
  <si>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</si>
  <si>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</si>
  <si>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</si>
  <si>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</si>
  <si>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</si>
  <si>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</si>
  <si>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</si>
  <si>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</si>
  <si>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</si>
  <si>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</si>
  <si>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</si>
  <si>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</si>
  <si>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</si>
  <si>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</si>
  <si>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</si>
  <si>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</si>
  <si>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</si>
  <si>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</si>
  <si>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</si>
  <si>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</si>
  <si>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</si>
  <si>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</si>
  <si>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</si>
  <si>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</si>
  <si>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</si>
  <si>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</si>
  <si>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</si>
  <si>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</si>
  <si>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</si>
  <si>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</si>
  <si>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</si>
  <si>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</si>
  <si>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</si>
  <si>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</si>
  <si>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</si>
  <si>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</si>
  <si>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</si>
  <si>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</si>
  <si>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</si>
  <si>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</si>
  <si>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</si>
  <si>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</si>
  <si>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</si>
  <si>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</si>
  <si>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</si>
  <si>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</si>
  <si>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</si>
  <si>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</si>
  <si>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</si>
  <si>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</si>
  <si>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</si>
  <si>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</si>
  <si>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</si>
  <si>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</si>
  <si>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</si>
  <si>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</si>
  <si>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</si>
  <si>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</si>
  <si>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</si>
  <si>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</si>
  <si>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</si>
  <si>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</si>
  <si>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</si>
  <si>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</si>
  <si>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</si>
  <si>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</si>
  <si>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</si>
  <si>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</si>
  <si>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</si>
  <si>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</si>
  <si>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</si>
  <si>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</si>
  <si>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</si>
  <si>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</si>
  <si>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</si>
  <si>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</si>
  <si>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</si>
  <si>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</si>
  <si>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</si>
  <si>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</si>
  <si>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</si>
  <si>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</si>
  <si>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</si>
  <si>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</si>
  <si>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</si>
  <si>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</si>
  <si>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</si>
  <si>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</si>
  <si>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</si>
  <si>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</si>
  <si>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</si>
  <si>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</si>
  <si>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</si>
  <si>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</si>
  <si>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</si>
  <si>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</si>
  <si>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</si>
  <si>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</si>
  <si>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</si>
  <si>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</si>
  <si>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</si>
  <si>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</si>
  <si>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</si>
  <si>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</si>
  <si>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</si>
  <si>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</si>
  <si>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</si>
  <si>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</si>
  <si>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</si>
  <si>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</si>
  <si>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</si>
  <si>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</si>
  <si>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</si>
  <si>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</si>
  <si>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</si>
  <si>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</si>
  <si>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</si>
  <si>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</si>
  <si>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</si>
  <si>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</si>
  <si>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</si>
  <si>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</si>
  <si>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</si>
  <si>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</si>
  <si>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</si>
  <si>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</si>
  <si>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</si>
  <si>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</si>
  <si>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</si>
  <si>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</si>
  <si>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</si>
  <si>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</si>
  <si>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</si>
  <si>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</si>
  <si>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</si>
  <si>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</si>
  <si>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</si>
  <si>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</si>
  <si>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</si>
  <si>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</si>
  <si>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</si>
  <si>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</si>
  <si>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</si>
  <si>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</si>
  <si>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</si>
  <si>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</si>
  <si>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</si>
  <si>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</si>
  <si>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</si>
  <si>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</si>
  <si>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</si>
  <si>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</si>
  <si>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</si>
  <si>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</si>
  <si>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</si>
  <si>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</si>
  <si>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</si>
  <si>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</si>
  <si>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</si>
  <si>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</si>
  <si>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</si>
  <si>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</si>
  <si>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</si>
  <si>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</si>
  <si>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</si>
  <si>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</si>
  <si>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</si>
  <si>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</si>
  <si>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</si>
  <si>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</si>
  <si>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</si>
  <si>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</si>
  <si>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</si>
  <si>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</si>
  <si>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</si>
  <si>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</si>
  <si>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</si>
  <si>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</si>
  <si>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</si>
  <si>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</si>
  <si>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</si>
  <si>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</si>
  <si>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</si>
  <si>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</si>
  <si>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</si>
  <si>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</si>
  <si>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</si>
  <si>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</si>
  <si>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</si>
  <si>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</si>
  <si>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</si>
  <si>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</si>
  <si>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</si>
  <si>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</si>
  <si>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</si>
  <si>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</si>
  <si>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</si>
  <si>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</si>
  <si>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</si>
  <si>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</si>
  <si>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</si>
  <si>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</si>
  <si>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</si>
  <si>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</si>
  <si>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</si>
  <si>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</si>
  <si>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</si>
  <si>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</si>
  <si>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</si>
  <si>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</si>
  <si>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</si>
  <si>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</si>
  <si>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</si>
  <si>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</si>
  <si>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</si>
  <si>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</si>
  <si>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</si>
  <si>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</si>
  <si>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</si>
  <si>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</si>
  <si>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</si>
  <si>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</si>
  <si>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</si>
  <si>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</si>
  <si>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</si>
  <si>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</si>
  <si>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</si>
  <si>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</si>
  <si>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</si>
  <si>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</si>
  <si>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</si>
  <si>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</si>
  <si>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</si>
  <si>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</si>
  <si>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</si>
  <si>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</si>
  <si>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</si>
  <si>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</si>
  <si>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</si>
  <si>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</si>
  <si>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</si>
  <si>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</si>
  <si>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</si>
  <si>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</si>
  <si>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</si>
  <si>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</si>
  <si>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</si>
  <si>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</si>
  <si>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</si>
  <si>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</si>
  <si>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</si>
  <si>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</si>
  <si>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</si>
  <si>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</si>
  <si>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</si>
  <si>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</si>
  <si>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</si>
  <si>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</si>
  <si>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</si>
  <si>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</si>
  <si>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</si>
  <si>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</si>
  <si>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</si>
  <si>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</si>
  <si>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</si>
  <si>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</si>
  <si>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</si>
  <si>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</si>
  <si>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</si>
  <si>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</si>
  <si>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</si>
  <si>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</si>
  <si>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</si>
  <si>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</si>
  <si>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</si>
  <si>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</si>
  <si>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</si>
  <si>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</si>
  <si>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</si>
  <si>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</si>
  <si>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</si>
  <si>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</si>
  <si>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</si>
  <si>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</si>
  <si>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</si>
  <si>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</si>
  <si>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</si>
  <si>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</si>
  <si>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</si>
  <si>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</si>
  <si>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</si>
  <si>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</si>
  <si>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</si>
  <si>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</si>
  <si>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</si>
  <si>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</si>
  <si>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</si>
  <si>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</si>
  <si>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</si>
  <si>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</si>
  <si>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</si>
  <si>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</si>
  <si>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</si>
  <si>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</si>
  <si>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</si>
  <si>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</si>
  <si>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</si>
  <si>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</si>
  <si>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</si>
  <si>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</si>
  <si>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</si>
  <si>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</si>
  <si>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</si>
  <si>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</si>
  <si>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</si>
  <si>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</si>
  <si>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</si>
  <si>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</si>
  <si>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</si>
  <si>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</si>
  <si>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</si>
  <si>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</si>
  <si>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</si>
  <si>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</si>
  <si>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</si>
  <si>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</si>
  <si>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</si>
  <si>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</si>
  <si>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</si>
  <si>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</si>
  <si>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</si>
  <si>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</si>
  <si>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</si>
  <si>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</si>
  <si>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</si>
  <si>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</si>
  <si>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</si>
  <si>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</si>
  <si>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</si>
  <si>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</si>
  <si>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</si>
  <si>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</si>
  <si>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</si>
  <si>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</si>
  <si>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</si>
  <si>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</si>
  <si>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</si>
  <si>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</si>
  <si>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</si>
  <si>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</si>
  <si>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</si>
  <si>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</si>
  <si>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</si>
  <si>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</si>
  <si>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</si>
  <si>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</si>
  <si>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</si>
  <si>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</si>
  <si>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</si>
  <si>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</si>
  <si>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</si>
  <si>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</si>
  <si>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</si>
  <si>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</si>
  <si>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</si>
  <si>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</si>
  <si>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</si>
  <si>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</si>
  <si>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</si>
  <si>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</si>
  <si>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</si>
  <si>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</si>
  <si>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</si>
  <si>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</si>
  <si>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</si>
  <si>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</si>
  <si>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</si>
  <si>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</si>
  <si>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</si>
  <si>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</si>
  <si>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</si>
  <si>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</si>
  <si>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</si>
  <si>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</si>
  <si>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</si>
  <si>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</si>
  <si>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</si>
  <si>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</si>
  <si>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</si>
  <si>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</si>
  <si>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</si>
  <si>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</si>
  <si>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</si>
  <si>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</si>
  <si>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</si>
  <si>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</si>
  <si>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</si>
  <si>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</si>
  <si>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</si>
  <si>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</si>
  <si>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</si>
  <si>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</si>
  <si>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</si>
  <si>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</si>
  <si>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</si>
  <si>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</si>
  <si>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</si>
  <si>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</si>
  <si>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</si>
  <si>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</si>
  <si>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</si>
  <si>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</si>
  <si>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</si>
  <si>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</si>
  <si>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</si>
  <si>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</si>
  <si>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</si>
  <si>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</si>
  <si>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</si>
  <si>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</si>
  <si>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</si>
  <si>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</si>
  <si>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</si>
  <si>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</si>
  <si>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</si>
  <si>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</si>
  <si>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</si>
  <si>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</si>
  <si>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</si>
  <si>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</si>
  <si>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</si>
  <si>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</si>
  <si>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</si>
  <si>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</si>
  <si>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</si>
  <si>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</si>
  <si>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</si>
  <si>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</si>
  <si>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</si>
  <si>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</si>
  <si>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</si>
  <si>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</si>
  <si>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</si>
  <si>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</si>
  <si>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</si>
  <si>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</si>
  <si>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</si>
  <si>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</si>
  <si>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</si>
  <si>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</si>
  <si>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</si>
  <si>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</si>
  <si>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</si>
  <si>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</si>
  <si>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</si>
  <si>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</si>
  <si>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</si>
  <si>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</si>
  <si>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</si>
  <si>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</si>
  <si>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</si>
  <si>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</si>
  <si>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</si>
  <si>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</si>
  <si>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</si>
  <si>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</si>
  <si>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</si>
  <si>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</si>
  <si>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</si>
  <si>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</si>
  <si>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</si>
  <si>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</si>
  <si>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</si>
  <si>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</si>
  <si>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</si>
  <si>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</si>
  <si>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</si>
  <si>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</si>
  <si>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</si>
  <si>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</si>
  <si>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</si>
  <si>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</si>
  <si>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</si>
  <si>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</si>
  <si>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</si>
  <si>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</si>
  <si>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</si>
  <si>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</si>
  <si>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</si>
  <si>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</si>
  <si>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</si>
  <si>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</si>
  <si>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</si>
  <si>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</si>
  <si>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</si>
  <si>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</si>
  <si>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</si>
  <si>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</si>
  <si>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</si>
  <si>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</si>
  <si>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</si>
  <si>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</si>
  <si>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</si>
  <si>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</si>
  <si>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</si>
  <si>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</si>
  <si>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</si>
  <si>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</si>
  <si>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</si>
  <si>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</si>
  <si>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</si>
  <si>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</si>
  <si>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</si>
  <si>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</si>
  <si>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</si>
  <si>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</si>
  <si>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</si>
  <si>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</si>
  <si>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</si>
  <si>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</si>
  <si>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</si>
  <si>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</si>
  <si>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</si>
  <si>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</si>
  <si>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</si>
  <si>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</si>
  <si>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</si>
  <si>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</si>
  <si>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</si>
  <si>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</si>
  <si>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</si>
  <si>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</si>
  <si>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</si>
  <si>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</si>
  <si>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</si>
  <si>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</si>
  <si>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</si>
  <si>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</si>
  <si>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</si>
  <si>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</si>
  <si>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</si>
  <si>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</si>
  <si>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</si>
  <si>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</si>
  <si>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</si>
  <si>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</si>
  <si>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</si>
  <si>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</si>
  <si>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</si>
  <si>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</si>
  <si>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</si>
  <si>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</si>
  <si>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</si>
  <si>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</si>
  <si>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</si>
  <si>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</si>
  <si>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</si>
  <si>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</si>
  <si>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</si>
  <si>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</si>
  <si>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</si>
  <si>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</si>
  <si>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</si>
  <si>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</si>
  <si>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</si>
  <si>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</si>
  <si>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</si>
  <si>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</si>
  <si>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</si>
  <si>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</si>
  <si>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</si>
  <si>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</si>
  <si>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</si>
  <si>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</si>
  <si>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</si>
  <si>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</si>
  <si>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</si>
  <si>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</si>
  <si>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</si>
  <si>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</si>
  <si>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</si>
  <si>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</si>
  <si>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</si>
  <si>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</si>
  <si>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</si>
  <si>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</si>
  <si>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</si>
  <si>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</si>
  <si>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</si>
  <si>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</si>
  <si>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</si>
  <si>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</si>
  <si>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</si>
  <si>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</si>
  <si>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</si>
  <si>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</si>
  <si>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</si>
  <si>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</si>
  <si>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</si>
  <si>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</si>
  <si>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</si>
  <si>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</si>
  <si>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</si>
  <si>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</si>
  <si>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</si>
  <si>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</si>
  <si>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</si>
  <si>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</si>
  <si>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</si>
  <si>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</si>
  <si>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</si>
  <si>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</si>
  <si>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</si>
  <si>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</si>
  <si>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</si>
  <si>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</si>
  <si>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</si>
  <si>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</si>
  <si>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</si>
  <si>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</si>
  <si>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</si>
  <si>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</si>
  <si>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</si>
  <si>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</si>
  <si>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</si>
  <si>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</si>
  <si>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</si>
  <si>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</si>
  <si>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</si>
  <si>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</si>
  <si>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</si>
  <si>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</si>
  <si>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</si>
  <si>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</si>
  <si>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</si>
  <si>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</si>
  <si>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</si>
  <si>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</si>
  <si>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</si>
  <si>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</si>
  <si>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</si>
  <si>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</si>
  <si>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</si>
  <si>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</si>
  <si>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</si>
  <si>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</si>
  <si>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</si>
  <si>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</si>
  <si>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</si>
  <si>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</si>
  <si>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</si>
  <si>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</si>
  <si>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</si>
  <si>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</si>
  <si>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</si>
  <si>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</si>
  <si>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</si>
  <si>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</si>
  <si>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</si>
  <si>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</si>
  <si>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</si>
  <si>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</si>
  <si>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</si>
  <si>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</si>
  <si>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</si>
  <si>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</si>
  <si>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</si>
  <si>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</si>
  <si>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</si>
  <si>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</si>
  <si>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</si>
  <si>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</si>
  <si>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</si>
  <si>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</si>
  <si>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</si>
  <si>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</si>
  <si>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</si>
  <si>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</si>
  <si>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</si>
  <si>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</si>
  <si>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</si>
  <si>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</si>
  <si>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</si>
  <si>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</si>
  <si>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</si>
  <si>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</si>
  <si>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</si>
  <si>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</si>
  <si>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</si>
  <si>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</si>
  <si>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</si>
  <si>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</si>
  <si>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</si>
  <si>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</si>
  <si>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</si>
  <si>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</si>
  <si>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</si>
  <si>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</si>
  <si>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</si>
  <si>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</si>
  <si>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</si>
  <si>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</si>
  <si>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</si>
  <si>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</si>
  <si>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</si>
  <si>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</si>
  <si>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</si>
  <si>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</si>
  <si>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</si>
  <si>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</si>
  <si>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</si>
  <si>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</si>
  <si>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</si>
  <si>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</si>
  <si>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</si>
  <si>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</si>
  <si>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</si>
  <si>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</si>
  <si>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</si>
  <si>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</si>
  <si>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</si>
  <si>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</si>
  <si>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</si>
  <si>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</si>
  <si>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</si>
  <si>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</si>
  <si>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</si>
  <si>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</si>
  <si>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</si>
  <si>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</si>
  <si>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</si>
  <si>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</si>
  <si>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</si>
  <si>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</si>
  <si>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</si>
  <si>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</si>
  <si>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</si>
  <si>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</si>
  <si>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</si>
  <si>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</si>
  <si>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</si>
  <si>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</si>
  <si>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</si>
  <si>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</si>
  <si>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</si>
  <si>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</si>
  <si>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</si>
  <si>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</si>
  <si>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</si>
  <si>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</si>
  <si>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</si>
  <si>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</si>
  <si>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</si>
  <si>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</si>
  <si>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</si>
  <si>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</si>
  <si>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</si>
  <si>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</si>
  <si>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</si>
  <si>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</si>
  <si>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</si>
  <si>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</si>
  <si>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</si>
  <si>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</si>
  <si>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</si>
  <si>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</si>
  <si>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</si>
  <si>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</si>
  <si>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</si>
  <si>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</si>
  <si>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</si>
  <si>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</si>
  <si>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</si>
  <si>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</si>
  <si>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</si>
  <si>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</si>
  <si>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</si>
  <si>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</si>
  <si>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</si>
  <si>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</si>
  <si>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</si>
  <si>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</si>
  <si>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</si>
  <si>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</si>
  <si>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</si>
  <si>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</si>
  <si>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</si>
  <si>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</si>
  <si>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</si>
  <si>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</si>
  <si>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</si>
  <si>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</si>
  <si>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</si>
  <si>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</si>
  <si>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</si>
  <si>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</si>
  <si>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</si>
  <si>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</si>
  <si>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</si>
  <si>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</si>
  <si>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</si>
  <si>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</si>
  <si>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</si>
  <si>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</si>
  <si>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</si>
  <si>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</si>
  <si>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</si>
  <si>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</si>
  <si>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</si>
  <si>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</si>
  <si>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</si>
  <si>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</si>
  <si>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</si>
  <si>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</si>
  <si>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</si>
  <si>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</si>
  <si>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</si>
  <si>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</si>
  <si>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</si>
  <si>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</si>
  <si>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</si>
  <si>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</si>
  <si>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</si>
  <si>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</si>
  <si>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</si>
  <si>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</si>
  <si>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</si>
  <si>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</si>
  <si>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</si>
  <si>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</si>
  <si>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</si>
  <si>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</si>
  <si>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</si>
  <si>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</si>
  <si>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</si>
  <si>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</si>
  <si>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</si>
  <si>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</si>
  <si>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</si>
  <si>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</si>
  <si>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</si>
  <si>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</si>
  <si>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</si>
  <si>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</si>
  <si>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</si>
  <si>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</si>
  <si>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</si>
  <si>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</si>
  <si>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</si>
  <si>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</si>
  <si>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</si>
  <si>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</si>
  <si>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</si>
  <si>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</si>
  <si>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</si>
  <si>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</si>
  <si>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</si>
  <si>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</si>
  <si>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</si>
  <si>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</si>
  <si>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</si>
  <si>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</si>
  <si>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</si>
  <si>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</si>
  <si>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</si>
  <si>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</si>
  <si>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</si>
  <si>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</si>
  <si>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</si>
  <si>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</si>
  <si>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</si>
  <si>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</si>
  <si>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</si>
  <si>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</si>
  <si>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</si>
  <si>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</si>
  <si>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</si>
  <si>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</si>
  <si>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</si>
  <si>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</si>
  <si>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</si>
  <si>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</si>
  <si>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</si>
  <si>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</si>
  <si>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</si>
  <si>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</si>
  <si>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</si>
  <si>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</si>
  <si>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</si>
  <si>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</si>
  <si>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</si>
  <si>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</si>
  <si>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</si>
  <si>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</si>
  <si>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</si>
  <si>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</si>
  <si>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</si>
  <si>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</si>
  <si>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</si>
  <si>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</si>
  <si>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</si>
  <si>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</si>
  <si>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</si>
  <si>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</si>
  <si>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</si>
  <si>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</si>
  <si>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</si>
  <si>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</si>
  <si>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</si>
  <si>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</si>
  <si>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</si>
  <si>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</si>
  <si>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</si>
  <si>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</si>
  <si>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</si>
  <si>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</si>
  <si>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</si>
  <si>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</si>
  <si>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</si>
  <si>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</si>
  <si>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</si>
  <si>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</si>
  <si>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</si>
  <si>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</si>
  <si>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</si>
  <si>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</si>
  <si>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</si>
  <si>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</si>
  <si>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</si>
  <si>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</si>
  <si>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</si>
  <si>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</si>
  <si>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</si>
  <si>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</si>
  <si>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</si>
  <si>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</si>
  <si>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</si>
  <si>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</si>
  <si>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</si>
  <si>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</si>
  <si>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</si>
  <si>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</si>
  <si>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</si>
  <si>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</si>
  <si>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</si>
  <si>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</si>
  <si>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</si>
  <si>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</si>
  <si>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</si>
  <si>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</si>
  <si>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</si>
  <si>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</si>
  <si>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</si>
  <si>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</si>
  <si>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</si>
  <si>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</si>
  <si>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</si>
  <si>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</si>
  <si>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</si>
  <si>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</si>
  <si>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</si>
  <si>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</si>
  <si>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</si>
  <si>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</si>
  <si>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</si>
  <si>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</si>
  <si>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</si>
  <si>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</si>
  <si>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</si>
  <si>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</si>
  <si>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</si>
  <si>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</si>
  <si>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</si>
  <si>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</si>
  <si>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</si>
  <si>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</si>
  <si>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</si>
  <si>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</si>
  <si>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</si>
  <si>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</si>
  <si>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</si>
  <si>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</si>
  <si>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</si>
  <si>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</si>
  <si>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</si>
  <si>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</si>
  <si>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</si>
  <si>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</si>
  <si>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</si>
  <si>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</si>
  <si>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</si>
  <si>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</si>
  <si>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</si>
  <si>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</si>
  <si>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</si>
  <si>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</si>
  <si>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</si>
  <si>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</si>
  <si>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</si>
  <si>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</si>
  <si>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</si>
  <si>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</si>
  <si>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</si>
  <si>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</si>
  <si>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</si>
  <si>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</si>
  <si>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</si>
  <si>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</si>
  <si>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</si>
  <si>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</si>
  <si>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</si>
  <si>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</si>
  <si>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</si>
  <si>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</si>
  <si>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</si>
  <si>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</si>
  <si>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</si>
  <si>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</si>
  <si>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</si>
  <si>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</si>
  <si>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</si>
  <si>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</si>
  <si>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</si>
  <si>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</si>
  <si>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</si>
  <si>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</si>
  <si>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</si>
  <si>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</si>
  <si>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</si>
  <si>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</si>
  <si>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</si>
  <si>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</si>
  <si>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</si>
  <si>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</si>
  <si>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</si>
  <si>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</si>
  <si>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</si>
  <si>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</si>
  <si>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</si>
  <si>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</si>
  <si>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</si>
  <si>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</si>
  <si>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</si>
  <si>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</si>
  <si>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</si>
  <si>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</si>
  <si>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</si>
  <si>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</si>
  <si>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</si>
  <si>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</si>
  <si>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</si>
  <si>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</si>
  <si>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</si>
  <si>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</si>
  <si>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</si>
  <si>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</si>
  <si>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</si>
  <si>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</si>
  <si>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</si>
  <si>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</si>
  <si>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</si>
  <si>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</si>
  <si>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</si>
  <si>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</si>
  <si>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</si>
  <si>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</si>
  <si>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</si>
  <si>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</si>
  <si>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</si>
  <si>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</si>
  <si>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</si>
  <si>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</si>
  <si>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</si>
  <si>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</si>
  <si>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</si>
  <si>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</si>
  <si>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</si>
  <si>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</si>
  <si>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</si>
  <si>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</si>
  <si>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</si>
  <si>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</si>
  <si>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</si>
  <si>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</si>
  <si>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</si>
  <si>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</si>
  <si>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</si>
  <si>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</si>
  <si>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</si>
  <si>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</si>
  <si>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</si>
  <si>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</si>
  <si>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</si>
  <si>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</si>
  <si>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</si>
  <si>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</si>
  <si>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</si>
  <si>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</si>
  <si>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</si>
  <si>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</si>
  <si>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</si>
  <si>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</si>
  <si>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</si>
  <si>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</si>
  <si>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</si>
  <si>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</si>
  <si>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</si>
  <si>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</si>
  <si>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</si>
  <si>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</si>
  <si>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</si>
  <si>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</si>
  <si>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</si>
  <si>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</si>
  <si>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</si>
  <si>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</si>
  <si>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</si>
  <si>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</si>
  <si>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</si>
  <si>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</si>
  <si>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</si>
  <si>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</si>
  <si>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</si>
  <si>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</si>
  <si>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</si>
  <si>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</si>
  <si>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</si>
  <si>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</si>
  <si>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</si>
  <si>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</si>
  <si>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</si>
  <si>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</si>
  <si>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</si>
  <si>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</si>
  <si>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</si>
  <si>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</si>
  <si>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</si>
  <si>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</si>
  <si>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</si>
  <si>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</si>
  <si>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</si>
  <si>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</si>
  <si>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</si>
  <si>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</si>
  <si>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</si>
  <si>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</si>
  <si>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</si>
  <si>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</si>
  <si>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</si>
  <si>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</si>
  <si>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</si>
  <si>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</si>
  <si>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</si>
  <si>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</si>
  <si>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</si>
  <si>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</si>
  <si>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</si>
  <si>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</si>
  <si>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</si>
  <si>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</si>
  <si>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</si>
  <si>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</si>
  <si>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</si>
  <si>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</si>
  <si>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</si>
  <si>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</si>
  <si>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</si>
  <si>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</si>
  <si>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</si>
  <si>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</si>
  <si>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</si>
  <si>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</si>
  <si>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</si>
  <si>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</si>
  <si>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</si>
  <si>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</si>
  <si>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</si>
  <si>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</si>
  <si>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</si>
  <si>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</si>
  <si>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</si>
  <si>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</si>
  <si>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</si>
  <si>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</si>
  <si>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</si>
  <si>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</si>
  <si>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</si>
  <si>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</si>
  <si>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</si>
  <si>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</si>
  <si>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</si>
  <si>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</si>
  <si>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</si>
  <si>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</si>
  <si>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</si>
  <si>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</si>
  <si>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</si>
  <si>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</si>
  <si>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</si>
  <si>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</si>
  <si>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</si>
  <si>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</si>
  <si>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</si>
  <si>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</si>
  <si>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</si>
  <si>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</si>
  <si>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</si>
  <si>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</si>
  <si>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</si>
  <si>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</si>
  <si>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</si>
  <si>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</si>
  <si>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</si>
  <si>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</si>
  <si>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</si>
  <si>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</si>
  <si>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</si>
  <si>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</si>
  <si>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</si>
  <si>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</si>
  <si>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</si>
  <si>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</si>
  <si>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</si>
  <si>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</si>
  <si>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</si>
  <si>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</si>
  <si>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</si>
  <si>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</si>
  <si>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</si>
  <si>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</si>
  <si>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</si>
  <si>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</si>
  <si>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</si>
  <si>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</si>
  <si>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</si>
  <si>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</si>
  <si>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</si>
  <si>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</si>
  <si>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</si>
  <si>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</si>
  <si>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</si>
  <si>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</si>
  <si>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</si>
  <si>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</si>
  <si>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</si>
  <si>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</si>
  <si>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</si>
  <si>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</si>
  <si>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</si>
  <si>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</si>
  <si>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</si>
  <si>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</si>
  <si>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</si>
  <si>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</si>
  <si>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</si>
  <si>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</si>
  <si>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</si>
  <si>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</si>
  <si>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</si>
  <si>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</si>
  <si>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</si>
  <si>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</si>
  <si>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</si>
  <si>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</si>
  <si>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</si>
  <si>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</si>
  <si>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</si>
  <si>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</si>
  <si>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</si>
  <si>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</si>
  <si>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</si>
  <si>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</si>
  <si>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</si>
  <si>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</si>
  <si>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</si>
  <si>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</si>
  <si>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</si>
  <si>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</si>
  <si>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</si>
  <si>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</si>
  <si>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</si>
  <si>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</si>
  <si>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</si>
  <si>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</si>
  <si>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</si>
  <si>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</si>
  <si>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</si>
  <si>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</si>
  <si>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</si>
  <si>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</si>
  <si>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</si>
  <si>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</si>
  <si>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</si>
  <si>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</si>
  <si>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</si>
  <si>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</si>
  <si>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</si>
  <si>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</si>
  <si>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</si>
  <si>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</si>
  <si>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</si>
  <si>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</si>
  <si>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</si>
  <si>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</si>
  <si>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</si>
  <si>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</si>
  <si>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</si>
  <si>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</si>
  <si>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</si>
  <si>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</si>
  <si>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</si>
  <si>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</si>
  <si>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</si>
  <si>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</si>
  <si>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</si>
  <si>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</si>
  <si>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</si>
  <si>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</si>
  <si>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</si>
  <si>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</si>
  <si>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</si>
  <si>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</si>
  <si>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</si>
  <si>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</si>
  <si>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</si>
  <si>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</si>
  <si>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</si>
  <si>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</si>
  <si>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</si>
  <si>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</si>
  <si>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</si>
  <si>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</si>
  <si>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</si>
  <si>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</si>
  <si>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</si>
  <si>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</si>
  <si>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</si>
  <si>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</si>
  <si>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</si>
  <si>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</si>
  <si>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</si>
  <si>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</si>
  <si>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</si>
  <si>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</si>
  <si>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</si>
  <si>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</si>
  <si>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</si>
  <si>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</si>
  <si>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</si>
  <si>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</si>
  <si>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</si>
  <si>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</si>
  <si>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</si>
  <si>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</si>
  <si>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</si>
  <si>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</si>
  <si>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</si>
  <si>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</si>
  <si>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</si>
  <si>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</si>
  <si>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</si>
  <si>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</si>
  <si>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</si>
  <si>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</si>
  <si>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</si>
  <si>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</si>
  <si>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</si>
  <si>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</si>
  <si>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</si>
  <si>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</si>
  <si>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</si>
  <si>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</si>
  <si>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</si>
  <si>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</si>
  <si>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</si>
  <si>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</si>
  <si>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</si>
  <si>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</si>
  <si>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</si>
  <si>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</si>
  <si>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</si>
  <si>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</si>
  <si>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</si>
  <si>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</si>
  <si>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</si>
  <si>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</si>
  <si>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</si>
  <si>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</si>
  <si>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</si>
  <si>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</si>
  <si>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</si>
  <si>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</si>
  <si>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</si>
  <si>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</si>
  <si>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</si>
  <si>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</si>
  <si>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</si>
  <si>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</si>
  <si>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</si>
  <si>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</si>
  <si>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</si>
  <si>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</si>
  <si>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</si>
  <si>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</si>
  <si>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</si>
  <si>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</si>
  <si>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</si>
  <si>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</si>
  <si>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</si>
  <si>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</si>
  <si>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</si>
  <si>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</si>
  <si>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</si>
  <si>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</si>
  <si>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</si>
  <si>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</si>
  <si>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</si>
  <si>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</si>
  <si>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</si>
  <si>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</si>
  <si>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</si>
  <si>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</si>
  <si>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</si>
  <si>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</si>
  <si>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</si>
  <si>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</si>
  <si>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</si>
  <si>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</si>
  <si>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</si>
  <si>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</si>
  <si>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</si>
  <si>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</si>
  <si>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</si>
  <si>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</si>
  <si>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</si>
  <si>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</si>
  <si>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</si>
  <si>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</si>
  <si>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</si>
  <si>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</si>
  <si>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</si>
  <si>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</si>
  <si>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</si>
  <si>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</si>
  <si>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</si>
  <si>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</si>
  <si>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</si>
  <si>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</si>
  <si>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</si>
  <si>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</si>
  <si>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</si>
  <si>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</si>
  <si>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</si>
  <si>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</si>
  <si>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</si>
  <si>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</si>
  <si>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</si>
  <si>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</si>
  <si>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</si>
  <si>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</si>
  <si>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</si>
  <si>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</si>
  <si>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</si>
  <si>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</si>
  <si>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</si>
  <si>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</si>
  <si>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</si>
  <si>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</si>
  <si>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</si>
  <si>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</si>
  <si>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</si>
  <si>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</si>
  <si>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</si>
  <si>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</si>
  <si>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</si>
  <si>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</si>
  <si>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</si>
  <si>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</si>
  <si>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</si>
  <si>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</si>
  <si>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</si>
  <si>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</si>
  <si>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</si>
  <si>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</si>
  <si>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</si>
  <si>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</si>
  <si>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</si>
  <si>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</si>
  <si>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</si>
  <si>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</si>
  <si>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</si>
  <si>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</si>
  <si>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</si>
  <si>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</si>
  <si>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</si>
  <si>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</si>
  <si>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</si>
  <si>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</si>
  <si>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</si>
  <si>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</si>
  <si>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</si>
  <si>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</si>
  <si>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</si>
  <si>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</si>
  <si>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</si>
  <si>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</si>
  <si>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</si>
  <si>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</si>
  <si>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</si>
  <si>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</si>
  <si>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</si>
  <si>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</si>
  <si>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</si>
  <si>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</si>
  <si>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</si>
  <si>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</si>
  <si>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</si>
  <si>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</si>
  <si>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</si>
  <si>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</si>
  <si>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</si>
  <si>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</si>
  <si>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</si>
  <si>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</si>
  <si>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</si>
  <si>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</si>
  <si>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</si>
  <si>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</si>
  <si>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</si>
  <si>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</si>
  <si>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</si>
  <si>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</si>
  <si>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</si>
  <si>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</si>
  <si>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</si>
  <si>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</si>
  <si>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</si>
  <si>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</si>
  <si>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</si>
  <si>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</si>
  <si>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</si>
  <si>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</si>
  <si>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</si>
  <si>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</si>
  <si>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</si>
  <si>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</si>
  <si>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</si>
  <si>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</si>
  <si>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</si>
  <si>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</si>
  <si>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</si>
  <si>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</si>
  <si>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</si>
  <si>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</si>
  <si>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</si>
  <si>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</si>
  <si>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</si>
  <si>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</si>
  <si>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</si>
  <si>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</si>
  <si>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</si>
  <si>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</si>
  <si>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</si>
  <si>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</si>
  <si>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</si>
  <si>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</si>
  <si>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</si>
  <si>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</si>
  <si>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</si>
  <si>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</si>
  <si>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</si>
  <si>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</si>
  <si>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</si>
  <si>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</si>
  <si>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</si>
  <si>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</si>
  <si>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</si>
  <si>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</si>
  <si>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</si>
  <si>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</si>
  <si>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</si>
  <si>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</si>
  <si>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</si>
  <si>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</si>
  <si>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</si>
  <si>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</si>
  <si>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</si>
  <si>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</si>
  <si>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</si>
  <si>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</si>
  <si>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</si>
  <si>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</si>
  <si>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</si>
  <si>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</si>
  <si>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</si>
  <si>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</si>
  <si>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</si>
  <si>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</si>
  <si>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</si>
  <si>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</si>
  <si>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</si>
  <si>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</si>
  <si>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</si>
  <si>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</si>
  <si>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</si>
  <si>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</si>
  <si>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</si>
  <si>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</si>
  <si>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</si>
  <si>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</si>
  <si>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</si>
  <si>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</si>
  <si>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</si>
  <si>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</si>
  <si>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</si>
  <si>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</si>
  <si>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</si>
  <si>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</si>
  <si>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</si>
  <si>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</si>
  <si>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</si>
  <si>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</si>
  <si>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</si>
  <si>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</si>
  <si>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</si>
  <si>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</si>
  <si>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</si>
  <si>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</si>
  <si>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</si>
  <si>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</si>
  <si>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</si>
  <si>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</si>
  <si>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</si>
  <si>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</si>
  <si>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</si>
  <si>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</si>
  <si>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</si>
  <si>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</si>
  <si>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</si>
  <si>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</si>
  <si>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</si>
  <si>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</si>
  <si>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</si>
  <si>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</si>
  <si>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</si>
  <si>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</si>
  <si>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</si>
  <si>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</si>
  <si>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</si>
  <si>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</si>
  <si>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</si>
  <si>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</si>
  <si>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</si>
  <si>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</si>
  <si>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</si>
  <si>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</si>
  <si>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</si>
  <si>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</si>
  <si>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</si>
  <si>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</si>
  <si>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</si>
  <si>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</si>
  <si>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</si>
  <si>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</si>
  <si>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</si>
  <si>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</si>
  <si>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</si>
  <si>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</si>
  <si>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</si>
  <si>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</si>
  <si>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</si>
  <si>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</si>
  <si>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</si>
  <si>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</si>
  <si>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</si>
  <si>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</si>
  <si>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</si>
  <si>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</si>
  <si>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</si>
  <si>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</si>
  <si>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</si>
  <si>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</si>
  <si>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</si>
  <si>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</si>
  <si>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</si>
  <si>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</si>
  <si>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</si>
  <si>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</si>
  <si>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</si>
  <si>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</si>
  <si>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</si>
  <si>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</si>
  <si>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</si>
  <si>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</si>
  <si>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</si>
  <si>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</si>
  <si>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</si>
  <si>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</si>
  <si>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</si>
  <si>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</si>
  <si>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</si>
  <si>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</si>
  <si>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</si>
  <si>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</si>
  <si>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</si>
  <si>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</si>
  <si>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</si>
  <si>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</si>
  <si>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</si>
  <si>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</si>
  <si>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</si>
  <si>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</si>
  <si>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</si>
  <si>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</si>
  <si>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</si>
  <si>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</si>
  <si>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</si>
  <si>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</si>
  <si>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</si>
  <si>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</si>
  <si>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</si>
  <si>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</si>
  <si>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</si>
  <si>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</si>
  <si>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</si>
  <si>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</si>
  <si>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</si>
  <si>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</si>
  <si>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</si>
  <si>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</si>
  <si>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</si>
  <si>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</si>
  <si>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</si>
  <si>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</si>
  <si>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</si>
  <si>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</si>
  <si>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</si>
  <si>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</si>
  <si>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</si>
  <si>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</si>
  <si>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</si>
  <si>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</si>
  <si>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</si>
  <si>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</si>
  <si>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</si>
  <si>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</si>
  <si>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</si>
  <si>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</si>
  <si>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</si>
  <si>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</si>
  <si>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</si>
  <si>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</si>
  <si>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</si>
  <si>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</si>
  <si>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</si>
  <si>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</si>
  <si>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</si>
  <si>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</si>
  <si>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</si>
  <si>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</si>
  <si>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</si>
  <si>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</si>
  <si>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</si>
  <si>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</si>
  <si>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</si>
  <si>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</si>
  <si>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</si>
  <si>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</si>
  <si>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</si>
  <si>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</si>
  <si>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</si>
  <si>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</si>
  <si>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</si>
  <si>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</si>
  <si>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</si>
  <si>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</si>
  <si>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</si>
  <si>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</si>
  <si>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</si>
  <si>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</si>
  <si>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</si>
  <si>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</si>
  <si>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</si>
  <si>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</si>
  <si>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</si>
  <si>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</si>
  <si>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</si>
  <si>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</si>
  <si>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</si>
  <si>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</si>
  <si>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</si>
  <si>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</si>
  <si>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</si>
  <si>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</si>
  <si>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</si>
  <si>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</si>
  <si>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</si>
  <si>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</si>
  <si>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</si>
  <si>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</si>
  <si>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</si>
  <si>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</si>
  <si>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</si>
  <si>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</si>
  <si>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</si>
  <si>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</si>
  <si>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</si>
  <si>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</si>
  <si>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</si>
  <si>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</si>
  <si>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</si>
  <si>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</si>
  <si>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</si>
  <si>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</si>
  <si>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</si>
  <si>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</si>
  <si>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</si>
  <si>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</si>
  <si>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</si>
  <si>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</si>
  <si>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</si>
  <si>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</si>
  <si>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</si>
  <si>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</si>
  <si>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</si>
  <si>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</si>
  <si>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</si>
  <si>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</si>
  <si>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</si>
  <si>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</si>
  <si>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</si>
  <si>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</si>
  <si>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</si>
  <si>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</si>
  <si>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</si>
  <si>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</si>
  <si>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</si>
  <si>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</si>
  <si>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</si>
  <si>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</si>
  <si>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</si>
  <si>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</si>
  <si>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</si>
  <si>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</si>
  <si>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</si>
  <si>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</si>
  <si>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</si>
  <si>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</si>
  <si>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</si>
  <si>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</si>
  <si>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</si>
  <si>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</si>
  <si>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</si>
  <si>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</si>
  <si>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</si>
  <si>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</si>
  <si>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</si>
  <si>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</si>
  <si>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</si>
  <si>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</si>
  <si>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</si>
  <si>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</si>
  <si>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</si>
  <si>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</si>
  <si>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</si>
  <si>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</si>
  <si>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</si>
  <si>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</si>
  <si>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</si>
  <si>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</si>
  <si>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</si>
  <si>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</si>
  <si>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</si>
  <si>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</si>
  <si>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</si>
  <si>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</si>
  <si>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</si>
  <si>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</si>
  <si>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</si>
  <si>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</si>
  <si>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</si>
  <si>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</si>
  <si>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</si>
  <si>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</si>
  <si>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</si>
  <si>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</si>
  <si>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</si>
  <si>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</si>
  <si>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</si>
  <si>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</si>
  <si>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</si>
  <si>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</si>
  <si>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</si>
  <si>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</si>
  <si>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</si>
  <si>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</si>
  <si>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</si>
  <si>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</si>
  <si>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</si>
  <si>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</si>
  <si>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</si>
  <si>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</si>
  <si>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</si>
  <si>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</si>
  <si>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</si>
  <si>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</si>
  <si>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</si>
  <si>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</si>
  <si>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</si>
  <si>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</si>
  <si>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</si>
  <si>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</si>
  <si>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</si>
  <si>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</si>
  <si>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</si>
  <si>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</si>
  <si>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</si>
  <si>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</si>
  <si>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</si>
  <si>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</si>
  <si>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</si>
  <si>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</si>
  <si>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</si>
  <si>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</si>
  <si>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</si>
  <si>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</si>
  <si>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</si>
  <si>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</si>
  <si>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</si>
  <si>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</si>
  <si>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</si>
  <si>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</si>
  <si>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</si>
  <si>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</si>
  <si>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</si>
  <si>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</si>
  <si>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</si>
  <si>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</si>
  <si>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</si>
  <si>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</si>
  <si>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</si>
  <si>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</si>
  <si>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</si>
  <si>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</si>
  <si>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</si>
  <si>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</si>
  <si>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</si>
  <si>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</si>
  <si>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</si>
  <si>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</si>
  <si>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</si>
  <si>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</si>
  <si>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</si>
  <si>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</si>
  <si>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</si>
  <si>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</si>
  <si>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</si>
  <si>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</si>
  <si>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</si>
  <si>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</si>
  <si>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</si>
  <si>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</si>
  <si>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</si>
  <si>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</si>
  <si>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</si>
  <si>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</si>
  <si>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</si>
  <si>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</si>
  <si>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</si>
  <si>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</si>
  <si>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</si>
  <si>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</si>
  <si>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</si>
  <si>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</si>
  <si>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</si>
  <si>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</si>
  <si>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</si>
  <si>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</si>
  <si>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</si>
  <si>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</si>
  <si>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</si>
  <si>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</si>
  <si>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</si>
  <si>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</si>
  <si>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</si>
  <si>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</si>
  <si>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</si>
  <si>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</si>
  <si>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</si>
  <si>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</si>
  <si>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</si>
  <si>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</si>
  <si>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</si>
  <si>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</si>
  <si>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</si>
  <si>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</si>
  <si>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</si>
  <si>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</si>
  <si>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</si>
  <si>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</si>
  <si>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</si>
  <si>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</si>
  <si>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</si>
  <si>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</si>
  <si>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</si>
  <si>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</si>
  <si>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</si>
  <si>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</si>
  <si>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</si>
  <si>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</si>
  <si>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</si>
  <si>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</si>
  <si>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</si>
  <si>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</si>
  <si>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</si>
  <si>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</si>
  <si>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</si>
  <si>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</si>
  <si>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</si>
  <si>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</si>
  <si>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</si>
  <si>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</si>
  <si>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</si>
  <si>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</si>
  <si>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</si>
  <si>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</si>
  <si>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</si>
  <si>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</si>
  <si>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</si>
  <si>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</si>
  <si>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</si>
  <si>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</si>
  <si>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</si>
  <si>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</si>
  <si>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</si>
  <si>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</si>
  <si>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</si>
  <si>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</si>
  <si>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</si>
  <si>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</si>
  <si>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</si>
  <si>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</si>
  <si>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</si>
  <si>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</si>
  <si>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</si>
  <si>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</si>
  <si>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</si>
  <si>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</si>
  <si>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</si>
  <si>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</si>
  <si>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</si>
  <si>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</si>
  <si>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</si>
  <si>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</si>
  <si>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</si>
  <si>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</si>
  <si>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</si>
  <si>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</si>
  <si>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</si>
  <si>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</si>
  <si>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</si>
  <si>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</si>
  <si>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</si>
  <si>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</si>
  <si>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</si>
  <si>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</si>
  <si>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</si>
  <si>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</si>
  <si>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</si>
  <si>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</si>
  <si>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</si>
  <si>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</si>
  <si>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</si>
  <si>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</si>
  <si>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</si>
  <si>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</si>
  <si>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</si>
  <si>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</si>
  <si>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</si>
  <si>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</si>
  <si>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</si>
  <si>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</si>
  <si>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</si>
  <si>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</si>
  <si>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</si>
  <si>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</si>
  <si>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</si>
  <si>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</si>
  <si>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</si>
  <si>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</si>
  <si>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</si>
  <si>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</si>
  <si>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</si>
  <si>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</si>
  <si>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</si>
  <si>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</si>
  <si>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</si>
  <si>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</si>
  <si>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</si>
  <si>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</si>
  <si>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</si>
  <si>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</si>
  <si>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</si>
  <si>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</si>
  <si>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</si>
  <si>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</si>
  <si>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</si>
  <si>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</si>
  <si>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</si>
  <si>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</si>
  <si>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</si>
  <si>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</si>
  <si>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</si>
  <si>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</si>
  <si>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</si>
  <si>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</si>
  <si>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</si>
  <si>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</si>
  <si>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</si>
  <si>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</si>
  <si>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</si>
  <si>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</si>
  <si>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</si>
  <si>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</si>
  <si>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</si>
  <si>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</si>
  <si>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</si>
  <si>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</si>
  <si>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</si>
  <si>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</si>
  <si>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</si>
  <si>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</si>
  <si>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</si>
  <si>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</si>
  <si>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</si>
  <si>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</si>
  <si>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</si>
  <si>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</si>
  <si>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</si>
  <si>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</si>
  <si>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</si>
  <si>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</si>
  <si>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</si>
  <si>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</si>
  <si>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</si>
  <si>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</si>
  <si>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</si>
  <si>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</si>
  <si>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</si>
  <si>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</si>
  <si>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</si>
  <si>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</si>
  <si>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</si>
  <si>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</si>
  <si>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</si>
  <si>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</si>
  <si>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</si>
  <si>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</si>
  <si>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</si>
  <si>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</si>
  <si>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</si>
  <si>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</si>
  <si>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</si>
  <si>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</si>
  <si>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</si>
  <si>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</si>
  <si>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</si>
  <si>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</si>
  <si>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</si>
  <si>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</si>
  <si>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</si>
  <si>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</si>
  <si>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</si>
  <si>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</si>
  <si>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</si>
  <si>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</si>
  <si>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</si>
  <si>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</si>
  <si>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</si>
  <si>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</si>
  <si>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</si>
  <si>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</si>
  <si>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</si>
  <si>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</si>
  <si>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</si>
  <si>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</si>
  <si>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</si>
  <si>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</si>
  <si>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</si>
  <si>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</si>
  <si>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</si>
  <si>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</si>
  <si>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</si>
  <si>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</si>
  <si>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</si>
  <si>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</si>
  <si>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</si>
  <si>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</si>
  <si>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</si>
  <si>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</si>
  <si>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</si>
  <si>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</si>
  <si>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</si>
  <si>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</si>
  <si>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</si>
  <si>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</si>
  <si>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</si>
  <si>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</si>
  <si>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</si>
  <si>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</si>
  <si>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</si>
  <si>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</si>
  <si>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</si>
  <si>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</si>
  <si>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</si>
  <si>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</si>
  <si>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</si>
  <si>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</si>
  <si>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</si>
  <si>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</si>
  <si>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</si>
  <si>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</si>
  <si>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</si>
  <si>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</si>
  <si>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</si>
  <si>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</si>
  <si>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</si>
  <si>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</si>
  <si>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</si>
  <si>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</si>
  <si>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</si>
  <si>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</si>
  <si>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</si>
  <si>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</si>
  <si>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</si>
  <si>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</si>
  <si>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</si>
  <si>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</si>
  <si>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</si>
  <si>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</si>
  <si>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</si>
  <si>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</si>
  <si>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</si>
  <si>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</si>
  <si>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</si>
  <si>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</si>
  <si>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</si>
  <si>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</si>
  <si>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</si>
  <si>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</si>
  <si>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</si>
  <si>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</si>
  <si>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</si>
  <si>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</si>
  <si>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</si>
  <si>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</si>
  <si>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</si>
  <si>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</si>
  <si>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</si>
  <si>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</si>
  <si>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</si>
  <si>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</si>
  <si>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</si>
  <si>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</si>
  <si>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</si>
  <si>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</si>
  <si>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</si>
  <si>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</si>
  <si>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</si>
  <si>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</si>
  <si>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</si>
  <si>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</si>
  <si>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</si>
  <si>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</si>
  <si>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</si>
  <si>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</si>
  <si>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</si>
  <si>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</si>
  <si>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</si>
  <si>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</si>
  <si>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</si>
  <si>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</si>
  <si>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</si>
  <si>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</si>
  <si>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</si>
  <si>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</si>
  <si>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</si>
  <si>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</si>
  <si>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</si>
  <si>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</si>
  <si>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</si>
  <si>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</si>
  <si>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</si>
  <si>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</si>
  <si>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</si>
  <si>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</si>
  <si>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</si>
  <si>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</si>
  <si>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</si>
  <si>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</si>
  <si>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</si>
  <si>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</si>
  <si>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</si>
  <si>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</si>
  <si>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</si>
  <si>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</si>
  <si>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</si>
  <si>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</si>
  <si>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</si>
  <si>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</si>
  <si>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</si>
  <si>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</si>
  <si>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</si>
  <si>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</si>
  <si>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</si>
  <si>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</si>
  <si>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</si>
  <si>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</si>
  <si>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</si>
  <si>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</si>
  <si>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</si>
  <si>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</si>
  <si>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</si>
  <si>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</si>
  <si>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</si>
  <si>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</si>
  <si>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</si>
  <si>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</si>
  <si>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</si>
  <si>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</si>
  <si>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</si>
  <si>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</si>
  <si>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</si>
  <si>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</si>
  <si>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</si>
  <si>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</si>
  <si>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</si>
  <si>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</si>
  <si>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</si>
  <si>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</si>
  <si>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</si>
  <si>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</si>
  <si>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</si>
  <si>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</si>
  <si>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</si>
  <si>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</si>
  <si>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</si>
  <si>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</si>
  <si>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</si>
  <si>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</si>
  <si>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</si>
  <si>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</si>
  <si>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</si>
  <si>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</si>
  <si>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</si>
  <si>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</si>
  <si>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</si>
  <si>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</si>
  <si>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</si>
  <si>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</si>
  <si>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</si>
  <si>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</si>
  <si>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</si>
  <si>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</si>
  <si>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</si>
  <si>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</si>
  <si>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</si>
  <si>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</si>
  <si>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</si>
  <si>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</si>
  <si>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</si>
  <si>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</si>
  <si>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</si>
  <si>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</si>
  <si>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</si>
  <si>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</si>
  <si>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</si>
  <si>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</si>
  <si>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</si>
  <si>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</si>
  <si>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</si>
  <si>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</si>
  <si>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</si>
  <si>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</si>
  <si>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</si>
  <si>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</si>
  <si>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</si>
  <si>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</si>
  <si>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</si>
  <si>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</si>
  <si>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</si>
  <si>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</si>
  <si>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</si>
  <si>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</si>
  <si>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</si>
  <si>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</si>
  <si>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</si>
  <si>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</si>
  <si>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</si>
  <si>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</si>
  <si>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</si>
  <si>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</si>
  <si>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</si>
  <si>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</si>
  <si>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</si>
  <si>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</si>
  <si>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</si>
  <si>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</si>
  <si>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</si>
  <si>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</si>
  <si>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</si>
  <si>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</si>
  <si>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</si>
  <si>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</si>
  <si>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</si>
  <si>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</si>
  <si>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</si>
  <si>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</si>
  <si>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</si>
  <si>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</si>
  <si>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</si>
  <si>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</si>
  <si>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</si>
  <si>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</si>
  <si>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</si>
  <si>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</si>
  <si>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</si>
  <si>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</si>
  <si>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</si>
  <si>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</si>
  <si>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</si>
  <si>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</si>
  <si>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</si>
  <si>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</si>
  <si>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</si>
  <si>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</si>
  <si>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</si>
  <si>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</si>
  <si>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</si>
  <si>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</si>
  <si>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</si>
  <si>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</si>
  <si>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</si>
  <si>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</si>
  <si>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</si>
  <si>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</si>
  <si>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</si>
  <si>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</si>
  <si>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</si>
  <si>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</si>
  <si>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</si>
  <si>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</si>
  <si>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</si>
  <si>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</si>
  <si>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</si>
  <si>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</si>
  <si>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</si>
  <si>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</si>
  <si>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</si>
  <si>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</si>
  <si>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</si>
  <si>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</si>
  <si>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</si>
  <si>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</si>
  <si>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</si>
  <si>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</si>
  <si>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</si>
  <si>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</si>
  <si>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</si>
  <si>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</si>
  <si>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</si>
  <si>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</si>
  <si>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</si>
  <si>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</si>
  <si>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</si>
  <si>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</si>
  <si>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</si>
  <si>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</si>
  <si>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</si>
  <si>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</si>
  <si>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</si>
  <si>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</si>
  <si>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</si>
  <si>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</si>
  <si>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</si>
  <si>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</si>
  <si>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</si>
  <si>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</si>
  <si>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</si>
  <si>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</si>
  <si>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</si>
  <si>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</si>
  <si>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</si>
  <si>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</si>
  <si>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</si>
  <si>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</si>
  <si>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</si>
  <si>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</si>
  <si>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</si>
  <si>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</si>
  <si>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</si>
  <si>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</si>
  <si>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</si>
  <si>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</si>
  <si>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</si>
  <si>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</si>
  <si>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</si>
  <si>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</si>
  <si>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</si>
  <si>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</si>
  <si>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</si>
  <si>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</si>
  <si>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</si>
  <si>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</si>
  <si>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</si>
  <si>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</si>
  <si>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</si>
  <si>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</si>
  <si>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</si>
  <si>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</si>
  <si>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</si>
  <si>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</si>
  <si>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</si>
  <si>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</si>
  <si>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</si>
  <si>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</si>
  <si>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</si>
  <si>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</si>
  <si>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</si>
  <si>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</si>
  <si>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</si>
  <si>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</si>
  <si>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</si>
  <si>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</si>
  <si>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</si>
  <si>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</si>
  <si>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</si>
  <si>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</si>
  <si>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</si>
  <si>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</si>
  <si>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</si>
  <si>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</si>
  <si>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</si>
  <si>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</si>
  <si>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</si>
  <si>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</si>
  <si>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</si>
  <si>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</si>
  <si>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</si>
  <si>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</si>
  <si>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</si>
  <si>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</si>
  <si>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</si>
  <si>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</si>
  <si>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</si>
  <si>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</si>
  <si>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</si>
  <si>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</si>
  <si>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</si>
  <si>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</si>
  <si>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</si>
  <si>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</si>
  <si>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</si>
  <si>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</si>
  <si>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</si>
  <si>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</si>
  <si>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</si>
  <si>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</si>
  <si>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</si>
  <si>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</si>
  <si>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</si>
  <si>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</si>
  <si>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</si>
  <si>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</si>
  <si>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</si>
  <si>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</si>
  <si>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</si>
  <si>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</si>
  <si>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</si>
  <si>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</si>
  <si>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</si>
  <si>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</si>
  <si>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</si>
  <si>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</si>
  <si>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</si>
  <si>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</si>
  <si>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</si>
  <si>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</si>
  <si>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</si>
  <si>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</si>
  <si>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</si>
  <si>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</si>
  <si>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</si>
  <si>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</si>
  <si>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</si>
  <si>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</si>
  <si>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</si>
  <si>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</si>
  <si>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</si>
  <si>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</si>
  <si>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</si>
  <si>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</si>
  <si>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</si>
  <si>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</si>
  <si>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</si>
  <si>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</si>
  <si>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</si>
  <si>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</si>
  <si>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</si>
  <si>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</si>
  <si>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</si>
  <si>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</si>
  <si>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</si>
  <si>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</si>
  <si>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</si>
  <si>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</si>
  <si>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</si>
  <si>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</si>
  <si>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</si>
  <si>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</si>
  <si>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</si>
  <si>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</si>
  <si>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</si>
  <si>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</si>
  <si>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</si>
  <si>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</si>
  <si>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</si>
  <si>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</si>
  <si>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</si>
  <si>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</si>
  <si>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</si>
  <si>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</si>
  <si>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</si>
  <si>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</si>
  <si>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</si>
  <si>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</si>
  <si>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</si>
  <si>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</si>
  <si>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</si>
  <si>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</si>
  <si>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</si>
  <si>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</si>
  <si>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</si>
  <si>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</si>
  <si>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</si>
  <si>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</si>
  <si>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</si>
  <si>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</si>
  <si>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</si>
  <si>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</si>
  <si>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</si>
  <si>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</si>
  <si>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</si>
  <si>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</si>
  <si>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</si>
  <si>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</si>
  <si>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</si>
  <si>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</si>
  <si>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</si>
  <si>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</si>
  <si>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</si>
  <si>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</si>
  <si>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</si>
  <si>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</si>
  <si>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</si>
  <si>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</si>
  <si>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</si>
  <si>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</si>
  <si>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</si>
  <si>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</si>
  <si>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</si>
  <si>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</si>
  <si>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</si>
  <si>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</si>
  <si>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</si>
  <si>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</si>
  <si>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</si>
  <si>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</si>
  <si>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</si>
  <si>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</si>
  <si>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</si>
  <si>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</si>
  <si>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</si>
  <si>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</si>
  <si>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</si>
  <si>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</si>
  <si>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</si>
  <si>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</si>
  <si>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</si>
  <si>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</si>
  <si>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</si>
  <si>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</si>
  <si>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</si>
  <si>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</si>
  <si>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</si>
  <si>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</si>
  <si>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</si>
  <si>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</si>
  <si>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</si>
  <si>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</si>
  <si>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</si>
  <si>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</si>
  <si>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</si>
  <si>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</si>
  <si>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</si>
  <si>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</si>
  <si>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</si>
  <si>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</si>
  <si>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</si>
  <si>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</si>
  <si>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</si>
  <si>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</si>
  <si>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</si>
  <si>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</si>
  <si>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</si>
  <si>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</si>
  <si>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</si>
  <si>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</si>
  <si>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</si>
  <si>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</si>
  <si>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</si>
  <si>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</si>
  <si>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</si>
  <si>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</si>
  <si>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</si>
  <si>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</si>
  <si>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</si>
  <si>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</si>
  <si>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</si>
  <si>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</si>
  <si>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</si>
  <si>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</si>
  <si>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</si>
  <si>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</si>
  <si>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</si>
  <si>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</si>
  <si>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</si>
  <si>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</si>
  <si>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</si>
  <si>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</si>
  <si>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</si>
  <si>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</si>
  <si>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</si>
  <si>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</si>
  <si>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</si>
  <si>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</si>
  <si>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</si>
  <si>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</si>
  <si>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</si>
  <si>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</si>
  <si>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</si>
  <si>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</si>
  <si>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</si>
  <si>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</si>
  <si>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</si>
  <si>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</si>
  <si>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</si>
  <si>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</si>
  <si>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</si>
  <si>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</si>
  <si>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</si>
  <si>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</si>
  <si>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</si>
  <si>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</si>
  <si>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</si>
  <si>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</si>
  <si>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</si>
  <si>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</si>
  <si>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</si>
  <si>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</si>
  <si>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</si>
  <si>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</si>
  <si>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</si>
  <si>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</si>
  <si>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</si>
  <si>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</si>
  <si>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</si>
  <si>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</si>
  <si>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</si>
  <si>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</si>
  <si>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</si>
  <si>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</si>
  <si>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</si>
  <si>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</si>
  <si>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</si>
  <si>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</si>
  <si>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</si>
  <si>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</si>
  <si>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</si>
  <si>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</si>
  <si>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</si>
  <si>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</si>
  <si>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</si>
  <si>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</si>
  <si>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</si>
  <si>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</si>
  <si>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</si>
  <si>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</si>
  <si>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</si>
  <si>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</si>
  <si>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</si>
  <si>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</si>
  <si>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</si>
  <si>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</si>
  <si>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</si>
  <si>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</si>
  <si>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</si>
  <si>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</si>
  <si>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</si>
  <si>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</si>
  <si>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</si>
  <si>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</si>
  <si>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</si>
  <si>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</si>
  <si>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</si>
  <si>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</si>
  <si>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</si>
  <si>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</si>
  <si>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</si>
  <si>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</si>
  <si>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</si>
  <si>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</si>
  <si>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</si>
  <si>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</si>
  <si>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</si>
  <si>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</si>
  <si>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</si>
  <si>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</si>
  <si>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</si>
  <si>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</si>
  <si>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</si>
  <si>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</si>
  <si>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</si>
  <si>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</si>
  <si>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</si>
  <si>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</si>
  <si>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</si>
  <si>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</si>
  <si>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</si>
  <si>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</si>
  <si>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</si>
  <si>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</si>
  <si>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</si>
  <si>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</si>
  <si>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</si>
  <si>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</si>
  <si>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</si>
  <si>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</si>
  <si>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</si>
  <si>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</si>
  <si>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</si>
  <si>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</si>
  <si>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</si>
  <si>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</si>
  <si>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</si>
  <si>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</si>
  <si>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</si>
  <si>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</si>
  <si>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</si>
  <si>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</si>
  <si>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</si>
  <si>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</si>
  <si>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</si>
  <si>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</si>
  <si>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</si>
  <si>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</si>
  <si>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</si>
  <si>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</si>
  <si>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</si>
  <si>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</si>
  <si>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</si>
  <si>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</si>
  <si>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</si>
  <si>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</si>
  <si>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</si>
  <si>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</si>
  <si>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</si>
  <si>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</si>
  <si>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</si>
  <si>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</si>
  <si>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</si>
  <si>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</si>
  <si>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</si>
  <si>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</si>
  <si>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</si>
  <si>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</si>
  <si>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</si>
  <si>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</si>
  <si>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</si>
  <si>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</si>
  <si>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</si>
  <si>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</si>
  <si>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</si>
  <si>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</si>
  <si>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</si>
  <si>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</si>
  <si>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</si>
  <si>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</si>
  <si>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</si>
  <si>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</si>
  <si>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</si>
  <si>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</si>
  <si>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</si>
  <si>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</si>
  <si>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</si>
  <si>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</si>
  <si>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</si>
  <si>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</si>
  <si>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</si>
  <si>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</si>
  <si>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</si>
  <si>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</si>
  <si>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</si>
  <si>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</si>
  <si>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</si>
  <si>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</si>
  <si>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</si>
  <si>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</si>
  <si>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</si>
  <si>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</si>
  <si>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</si>
  <si>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</si>
  <si>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</si>
  <si>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</si>
  <si>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</si>
  <si>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</si>
  <si>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</si>
  <si>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</si>
  <si>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</si>
  <si>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</si>
  <si>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</si>
  <si>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</si>
  <si>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</si>
  <si>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</si>
  <si>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</si>
  <si>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</si>
  <si>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</si>
  <si>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</si>
  <si>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</si>
  <si>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</si>
  <si>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</si>
  <si>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</si>
  <si>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</si>
  <si>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</si>
  <si>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</si>
  <si>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</si>
  <si>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</si>
  <si>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</si>
  <si>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</si>
  <si>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</si>
  <si>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</si>
  <si>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</si>
  <si>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</si>
  <si>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</si>
  <si>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</si>
  <si>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</si>
  <si>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</si>
  <si>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</si>
  <si>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</si>
  <si>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</si>
  <si>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</si>
  <si>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</si>
  <si>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</si>
  <si>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</si>
  <si>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</si>
  <si>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</si>
  <si>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</si>
  <si>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</si>
  <si>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</si>
  <si>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</si>
  <si>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</si>
  <si>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</si>
  <si>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</si>
  <si>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</si>
  <si>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</si>
  <si>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</si>
  <si>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</si>
  <si>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</si>
  <si>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</si>
  <si>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</si>
  <si>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</si>
  <si>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</si>
  <si>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</si>
  <si>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</si>
  <si>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</si>
  <si>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</si>
  <si>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</si>
  <si>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</si>
  <si>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</si>
  <si>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</si>
  <si>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</si>
  <si>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</si>
  <si>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</si>
  <si>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</si>
  <si>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</si>
  <si>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</si>
  <si>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</si>
  <si>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</si>
  <si>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</si>
  <si>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</si>
  <si>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</si>
  <si>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</si>
  <si>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</si>
  <si>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</si>
  <si>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</si>
  <si>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</si>
  <si>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</si>
  <si>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</si>
  <si>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</si>
  <si>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</si>
  <si>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</si>
  <si>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</si>
  <si>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</si>
  <si>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</si>
  <si>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</si>
  <si>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</si>
  <si>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</si>
  <si>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</si>
  <si>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</si>
  <si>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</si>
  <si>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</si>
  <si>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</si>
  <si>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</si>
  <si>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</si>
  <si>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</si>
  <si>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</si>
  <si>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</si>
  <si>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</si>
  <si>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</si>
  <si>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</si>
  <si>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</si>
  <si>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</si>
  <si>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</si>
  <si>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</si>
  <si>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</si>
  <si>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</si>
  <si>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</si>
  <si>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</si>
  <si>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</si>
  <si>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</si>
  <si>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</si>
  <si>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</si>
  <si>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</si>
  <si>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</si>
  <si>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</si>
  <si>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</si>
  <si>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</si>
  <si>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</si>
  <si>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</si>
  <si>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</si>
  <si>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</si>
  <si>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</si>
  <si>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</si>
  <si>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</si>
  <si>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</si>
  <si>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</si>
  <si>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</si>
  <si>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</si>
  <si>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</si>
  <si>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</si>
  <si>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</si>
  <si>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</si>
  <si>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</si>
  <si>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</si>
  <si>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</si>
  <si>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</si>
  <si>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</si>
  <si>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</si>
  <si>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</si>
  <si>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</si>
  <si>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</si>
  <si>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</si>
  <si>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</si>
  <si>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</si>
  <si>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</si>
  <si>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</si>
  <si>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</si>
  <si>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</si>
  <si>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</si>
  <si>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</si>
  <si>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</si>
  <si>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</si>
  <si>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</si>
  <si>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</si>
  <si>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</si>
  <si>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</si>
  <si>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</si>
  <si>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</si>
  <si>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</si>
  <si>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</si>
  <si>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</si>
  <si>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</si>
  <si>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</si>
  <si>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</si>
  <si>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</si>
  <si>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</si>
  <si>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</si>
  <si>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</si>
  <si>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</si>
  <si>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</si>
  <si>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</si>
  <si>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</si>
  <si>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</si>
  <si>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</si>
  <si>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</si>
  <si>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</si>
  <si>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</si>
  <si>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</si>
  <si>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</si>
  <si>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</si>
  <si>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</si>
  <si>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</si>
  <si>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</si>
  <si>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</si>
  <si>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</si>
  <si>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</si>
  <si>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</si>
  <si>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</si>
  <si>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</si>
  <si>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</si>
  <si>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</si>
  <si>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</si>
  <si>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</si>
  <si>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</si>
  <si>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</si>
  <si>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</si>
  <si>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</si>
  <si>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</si>
  <si>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</si>
  <si>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</si>
  <si>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</si>
  <si>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</si>
  <si>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</si>
  <si>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</si>
  <si>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</si>
  <si>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</si>
  <si>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</si>
  <si>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</si>
  <si>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</si>
  <si>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</si>
  <si>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</si>
  <si>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</si>
  <si>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</si>
  <si>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</si>
  <si>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</si>
  <si>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</si>
  <si>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</si>
  <si>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</si>
  <si>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</si>
  <si>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</si>
  <si>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</si>
  <si>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</si>
  <si>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</si>
  <si>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</si>
  <si>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</si>
  <si>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</si>
  <si>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</si>
  <si>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</si>
  <si>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</si>
  <si>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</si>
  <si>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</si>
  <si>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</si>
  <si>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</si>
  <si>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</si>
  <si>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</si>
  <si>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</si>
  <si>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</si>
  <si>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</si>
  <si>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</si>
  <si>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</si>
  <si>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</si>
  <si>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</si>
  <si>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</si>
  <si>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</si>
  <si>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</si>
  <si>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</si>
  <si>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</si>
  <si>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</si>
  <si>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</si>
  <si>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</si>
  <si>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</si>
  <si>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</si>
  <si>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</si>
  <si>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</si>
  <si>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</si>
  <si>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</si>
  <si>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</si>
  <si>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</si>
  <si>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</si>
  <si>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</si>
  <si>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</si>
  <si>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</si>
  <si>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</si>
  <si>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</si>
  <si>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</si>
  <si>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</si>
  <si>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</si>
  <si>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</si>
  <si>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</si>
  <si>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</si>
  <si>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</si>
  <si>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</si>
  <si>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</si>
  <si>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</si>
  <si>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</si>
  <si>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</si>
  <si>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</si>
  <si>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</si>
  <si>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</si>
  <si>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</si>
  <si>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</si>
  <si>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</si>
  <si>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</si>
  <si>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</si>
  <si>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</si>
  <si>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</si>
  <si>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</si>
  <si>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</si>
  <si>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</si>
  <si>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</si>
  <si>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</si>
  <si>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</si>
  <si>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</si>
  <si>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</si>
  <si>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</si>
  <si>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</si>
  <si>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</si>
  <si>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</si>
  <si>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</si>
  <si>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</si>
  <si>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</si>
  <si>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</si>
  <si>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</si>
  <si>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</si>
  <si>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</si>
  <si>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</si>
  <si>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</si>
  <si>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</si>
  <si>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</si>
  <si>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</si>
  <si>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</si>
  <si>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</si>
  <si>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</si>
  <si>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</si>
  <si>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</si>
  <si>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</si>
  <si>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</si>
  <si>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</si>
  <si>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</si>
  <si>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</si>
  <si>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</si>
  <si>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</si>
  <si>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</si>
  <si>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</si>
  <si>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</si>
  <si>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</si>
  <si>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</si>
  <si>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</si>
  <si>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</si>
  <si>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</si>
  <si>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</si>
  <si>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</si>
  <si>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</si>
  <si>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</si>
  <si>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</si>
  <si>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</si>
  <si>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</si>
  <si>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</si>
  <si>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</si>
  <si>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</si>
  <si>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</si>
  <si>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</si>
  <si>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</si>
  <si>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</si>
  <si>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</si>
  <si>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</si>
  <si>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</si>
  <si>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</si>
  <si>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</si>
  <si>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</si>
  <si>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</si>
  <si>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</si>
  <si>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</si>
  <si>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</si>
  <si>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</si>
  <si>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</si>
  <si>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</si>
  <si>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</si>
  <si>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</si>
  <si>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</si>
  <si>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</si>
  <si>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</si>
  <si>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</si>
  <si>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</si>
  <si>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</si>
  <si>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</si>
  <si>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</si>
  <si>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</si>
  <si>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</si>
  <si>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</si>
  <si>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</si>
  <si>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</si>
  <si>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</si>
  <si>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</si>
  <si>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</si>
  <si>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</si>
  <si>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</si>
  <si>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</si>
  <si>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</si>
  <si>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</si>
  <si>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</si>
  <si>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</si>
  <si>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</si>
  <si>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</si>
  <si>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</si>
  <si>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</si>
  <si>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</si>
  <si>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</si>
  <si>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</si>
  <si>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</si>
  <si>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</si>
  <si>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</si>
  <si>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</si>
  <si>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</si>
  <si>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</si>
  <si>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</si>
  <si>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</si>
  <si>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</si>
  <si>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</si>
  <si>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</si>
  <si>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</si>
  <si>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</si>
  <si>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</si>
  <si>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</si>
  <si>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</si>
  <si>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</si>
  <si>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</si>
  <si>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</si>
  <si>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</si>
  <si>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</si>
  <si>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</si>
  <si>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</si>
  <si>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</si>
  <si>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</si>
  <si>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</si>
  <si>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</si>
  <si>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</si>
  <si>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</si>
  <si>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</si>
  <si>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</si>
  <si>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</si>
  <si>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</si>
  <si>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</si>
  <si>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</si>
  <si>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</si>
  <si>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</si>
  <si>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</si>
  <si>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</si>
  <si>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</si>
  <si>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</si>
  <si>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</si>
  <si>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</si>
  <si>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</si>
  <si>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</si>
  <si>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</si>
  <si>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</si>
  <si>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</si>
  <si>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</si>
  <si>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</si>
  <si>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</si>
  <si>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</si>
  <si>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</si>
  <si>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</si>
  <si>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</si>
  <si>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</si>
  <si>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</si>
  <si>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</si>
  <si>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</si>
  <si>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</si>
  <si>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</si>
  <si>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</si>
  <si>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</si>
  <si>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</si>
  <si>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</si>
  <si>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</si>
  <si>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</si>
  <si>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</si>
  <si>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</si>
  <si>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</si>
  <si>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</si>
  <si>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</si>
  <si>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</si>
  <si>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</si>
  <si>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</si>
  <si>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</si>
  <si>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</si>
  <si>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</si>
  <si>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</si>
  <si>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</si>
  <si>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</si>
  <si>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</si>
  <si>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</si>
  <si>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</si>
  <si>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</si>
  <si>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</si>
  <si>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</si>
  <si>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</si>
  <si>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</si>
  <si>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</si>
  <si>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</si>
  <si>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</si>
  <si>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</si>
  <si>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</si>
  <si>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</si>
  <si>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</si>
  <si>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</si>
  <si>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</si>
  <si>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</si>
  <si>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</si>
  <si>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</si>
  <si>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</si>
  <si>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</si>
  <si>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</si>
  <si>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</si>
  <si>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</si>
  <si>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</si>
  <si>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</si>
  <si>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</si>
  <si>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</si>
  <si>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</si>
  <si>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</si>
  <si>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</si>
  <si>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</si>
  <si>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</si>
  <si>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</si>
  <si>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</si>
  <si>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</si>
  <si>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</si>
  <si>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</si>
  <si>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</si>
  <si>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</si>
  <si>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</si>
  <si>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</si>
  <si>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</si>
  <si>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</si>
  <si>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</si>
  <si>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</si>
  <si>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</si>
  <si>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</si>
  <si>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</si>
  <si>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</si>
  <si>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</si>
  <si>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</si>
  <si>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</si>
  <si>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</si>
  <si>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</si>
  <si>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</si>
  <si>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</si>
  <si>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</si>
  <si>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</si>
  <si>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</si>
  <si>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</si>
  <si>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</si>
  <si>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</si>
  <si>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</si>
  <si>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</si>
  <si>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</si>
  <si>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</si>
  <si>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</si>
  <si>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</si>
  <si>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</si>
  <si>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</si>
  <si>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</si>
  <si>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</si>
  <si>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</si>
  <si>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</si>
  <si>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</si>
  <si>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</si>
  <si>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</si>
  <si>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</si>
  <si>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</si>
  <si>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</si>
  <si>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</si>
  <si>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</si>
  <si>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</si>
  <si>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</si>
  <si>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</si>
  <si>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</si>
  <si>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</si>
  <si>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</si>
  <si>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</si>
  <si>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</si>
  <si>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</si>
  <si>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</si>
  <si>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</si>
  <si>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</si>
  <si>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</si>
  <si>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</si>
  <si>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</si>
  <si>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</si>
  <si>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</si>
  <si>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</si>
  <si>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</si>
  <si>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</si>
  <si>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</si>
  <si>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</si>
  <si>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</si>
  <si>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</si>
  <si>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</si>
  <si>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</si>
  <si>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</si>
  <si>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</si>
  <si>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</si>
  <si>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</si>
  <si>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</si>
  <si>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</si>
  <si>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</si>
  <si>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</si>
  <si>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</si>
  <si>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</si>
  <si>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</si>
  <si>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</si>
  <si>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</si>
  <si>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</si>
  <si>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</si>
  <si>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</si>
  <si>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</si>
  <si>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</si>
  <si>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</si>
  <si>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</si>
  <si>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</si>
  <si>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</si>
  <si>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</si>
  <si>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</si>
  <si>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</si>
  <si>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</si>
  <si>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</si>
  <si>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</si>
  <si>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</si>
  <si>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</si>
  <si>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</si>
  <si>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</si>
  <si>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</si>
  <si>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</si>
  <si>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</si>
  <si>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</si>
  <si>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</si>
  <si>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</si>
  <si>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</si>
  <si>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</si>
  <si>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</si>
  <si>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</si>
  <si>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</si>
  <si>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</si>
  <si>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</si>
  <si>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</si>
  <si>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</si>
  <si>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</si>
  <si>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</si>
  <si>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</si>
  <si>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</si>
  <si>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</si>
  <si>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</si>
  <si>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</si>
  <si>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</si>
  <si>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</si>
  <si>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</si>
  <si>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</si>
  <si>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</si>
  <si>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</si>
  <si>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</si>
  <si>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</si>
  <si>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</si>
  <si>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</si>
  <si>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</si>
  <si>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</si>
  <si>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</si>
  <si>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</si>
  <si>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</si>
  <si>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</si>
  <si>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</si>
  <si>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</si>
  <si>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</si>
  <si>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</si>
  <si>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</si>
  <si>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</si>
  <si>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</si>
  <si>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</si>
  <si>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</si>
  <si>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</si>
  <si>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</si>
  <si>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</si>
  <si>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</si>
  <si>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</si>
  <si>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</si>
  <si>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</si>
  <si>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</si>
  <si>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</si>
  <si>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</si>
  <si>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</si>
  <si>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</si>
  <si>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</si>
  <si>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</si>
  <si>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</si>
  <si>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</si>
  <si>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</si>
  <si>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</si>
  <si>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</si>
  <si>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</si>
  <si>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</si>
  <si>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</si>
  <si>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</si>
  <si>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</si>
  <si>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</si>
  <si>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</si>
  <si>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</si>
  <si>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</si>
  <si>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</si>
  <si>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</si>
  <si>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</si>
  <si>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</si>
  <si>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</si>
  <si>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</si>
  <si>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</si>
  <si>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</si>
  <si>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</si>
  <si>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</si>
  <si>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</si>
  <si>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</si>
  <si>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</si>
  <si>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</si>
  <si>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</si>
  <si>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</si>
  <si>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</si>
  <si>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</si>
  <si>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</si>
  <si>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</si>
  <si>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</si>
  <si>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</si>
  <si>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</si>
  <si>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</si>
  <si>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</si>
  <si>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</si>
  <si>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</si>
  <si>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</si>
  <si>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</si>
  <si>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</si>
  <si>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</si>
  <si>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</si>
  <si>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</si>
  <si>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</si>
  <si>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</si>
  <si>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</si>
  <si>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</si>
  <si>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</si>
  <si>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</si>
  <si>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</si>
  <si>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</si>
  <si>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</si>
  <si>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</si>
  <si>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</si>
  <si>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</si>
  <si>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</si>
  <si>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</si>
  <si>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</si>
  <si>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</si>
  <si>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</si>
  <si>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</si>
  <si>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</si>
  <si>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</si>
  <si>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</si>
  <si>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</si>
  <si>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</si>
  <si>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</si>
  <si>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</si>
  <si>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</si>
  <si>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</si>
  <si>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</si>
  <si>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</si>
  <si>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</si>
  <si>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</si>
  <si>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</si>
  <si>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</si>
  <si>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</si>
  <si>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</si>
  <si>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</si>
  <si>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</si>
  <si>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</si>
  <si>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</si>
  <si>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</si>
  <si>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</si>
  <si>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</si>
  <si>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</si>
  <si>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</si>
  <si>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</si>
  <si>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</si>
  <si>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</si>
  <si>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</si>
  <si>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</si>
  <si>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</si>
  <si>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</si>
  <si>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</si>
  <si>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</si>
  <si>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</si>
  <si>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</si>
  <si>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</si>
  <si>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</si>
  <si>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</si>
  <si>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</si>
  <si>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</si>
  <si>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</si>
  <si>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</si>
  <si>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</si>
  <si>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</si>
  <si>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</si>
  <si>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</si>
  <si>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</si>
  <si>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</si>
  <si>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</si>
  <si>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</si>
  <si>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</si>
  <si>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</si>
  <si>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</si>
  <si>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</si>
  <si>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</si>
  <si>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</si>
  <si>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</si>
  <si>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</si>
  <si>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</si>
  <si>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</si>
  <si>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</si>
  <si>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</si>
  <si>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</si>
  <si>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</si>
  <si>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</si>
  <si>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</si>
  <si>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</si>
  <si>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</si>
  <si>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</si>
  <si>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</si>
  <si>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</si>
  <si>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</si>
  <si>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</si>
  <si>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</si>
  <si>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</si>
  <si>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</si>
  <si>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</si>
  <si>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</si>
  <si>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</si>
  <si>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</si>
  <si>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</si>
  <si>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</si>
  <si>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</si>
  <si>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</si>
  <si>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</si>
  <si>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</si>
  <si>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</si>
  <si>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</si>
  <si>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</si>
  <si>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</si>
  <si>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</si>
  <si>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</si>
  <si>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</si>
  <si>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</si>
  <si>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</si>
  <si>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</si>
  <si>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</si>
  <si>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</si>
  <si>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</si>
  <si>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</si>
  <si>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</si>
  <si>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</si>
  <si>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</si>
  <si>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</si>
  <si>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</si>
  <si>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</si>
  <si>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</si>
  <si>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</si>
  <si>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</si>
  <si>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</si>
  <si>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</si>
  <si>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</si>
  <si>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</si>
  <si>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</si>
  <si>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</si>
  <si>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</si>
  <si>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</si>
  <si>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</si>
  <si>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</si>
  <si>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</si>
  <si>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</si>
  <si>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</si>
  <si>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</si>
  <si>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</si>
  <si>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</si>
  <si>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</si>
  <si>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</si>
  <si>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</si>
  <si>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</si>
  <si>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</si>
  <si>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</si>
  <si>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</si>
  <si>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</si>
  <si>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</si>
  <si>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</si>
  <si>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</si>
  <si>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</si>
  <si>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</si>
  <si>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</si>
  <si>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</si>
  <si>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</si>
  <si>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</si>
  <si>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</si>
  <si>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</si>
  <si>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</si>
  <si>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</si>
  <si>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</si>
  <si>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</si>
  <si>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</si>
  <si>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</si>
  <si>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</si>
  <si>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</si>
  <si>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</si>
  <si>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</si>
  <si>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</si>
  <si>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</si>
  <si>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</si>
  <si>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</si>
  <si>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</si>
  <si>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</si>
  <si>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</si>
  <si>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</si>
  <si>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</si>
  <si>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</si>
  <si>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</si>
  <si>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</si>
  <si>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</si>
  <si>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</si>
  <si>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</si>
  <si>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</si>
  <si>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</si>
  <si>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</si>
  <si>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</si>
  <si>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</si>
  <si>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</si>
  <si>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</si>
  <si>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</si>
  <si>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</si>
  <si>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</si>
  <si>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</si>
  <si>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</si>
  <si>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</si>
  <si>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</si>
  <si>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</si>
  <si>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</si>
  <si>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</si>
  <si>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</si>
  <si>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</si>
  <si>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</si>
  <si>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</si>
  <si>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</si>
  <si>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</si>
  <si>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</si>
  <si>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</si>
  <si>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</si>
  <si>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</si>
  <si>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</si>
  <si>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</si>
  <si>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</si>
  <si>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</si>
  <si>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</si>
  <si>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</si>
  <si>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</si>
  <si>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</si>
  <si>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</si>
  <si>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</si>
  <si>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</si>
  <si>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</si>
  <si>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</si>
  <si>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</si>
  <si>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</si>
  <si>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</si>
  <si>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</si>
  <si>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</si>
  <si>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</si>
  <si>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</si>
  <si>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</si>
  <si>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</si>
  <si>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</si>
  <si>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</si>
  <si>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</si>
  <si>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</si>
  <si>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</si>
  <si>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</si>
  <si>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</si>
  <si>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</si>
  <si>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</si>
  <si>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</si>
  <si>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</si>
  <si>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</si>
  <si>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</si>
  <si>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</si>
  <si>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</si>
  <si>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</si>
  <si>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</si>
  <si>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</si>
  <si>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</si>
  <si>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</si>
  <si>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</si>
  <si>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</si>
  <si>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</si>
  <si>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</si>
  <si>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</si>
  <si>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</si>
  <si>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</si>
  <si>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</si>
  <si>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</si>
  <si>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</si>
  <si>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</si>
  <si>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</si>
  <si>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</si>
  <si>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</si>
  <si>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</si>
  <si>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</si>
  <si>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</si>
  <si>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</si>
  <si>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</si>
  <si>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</si>
  <si>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</si>
  <si>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</si>
  <si>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</si>
  <si>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</si>
  <si>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</si>
  <si>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</si>
  <si>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</si>
  <si>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</si>
  <si>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</si>
  <si>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</si>
  <si>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</si>
  <si>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</si>
  <si>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</si>
  <si>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</si>
  <si>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</si>
  <si>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</si>
  <si>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</si>
  <si>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</si>
  <si>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</si>
  <si>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</si>
  <si>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</si>
  <si>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</si>
  <si>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</si>
  <si>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</si>
  <si>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</si>
  <si>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</si>
  <si>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</si>
  <si>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</si>
  <si>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</si>
  <si>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</si>
  <si>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</si>
  <si>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</si>
  <si>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</si>
  <si>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</si>
  <si>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</si>
  <si>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</si>
  <si>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</si>
  <si>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</si>
  <si>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</si>
  <si>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</si>
  <si>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</si>
  <si>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</si>
  <si>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</si>
  <si>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</si>
  <si>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</si>
  <si>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</si>
  <si>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</si>
  <si>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</si>
  <si>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</si>
  <si>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</si>
  <si>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</si>
  <si>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</si>
  <si>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</si>
  <si>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</si>
  <si>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</si>
  <si>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</si>
  <si>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</si>
  <si>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</si>
  <si>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</si>
  <si>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</si>
  <si>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</si>
  <si>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</si>
  <si>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</si>
  <si>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</si>
  <si>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</si>
  <si>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</si>
  <si>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</si>
  <si>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</si>
  <si>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</si>
  <si>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</si>
  <si>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</si>
  <si>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</si>
  <si>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</si>
  <si>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</si>
  <si>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</si>
  <si>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</si>
  <si>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</si>
  <si>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</si>
  <si>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</si>
  <si>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</si>
  <si>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</si>
  <si>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</si>
  <si>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</si>
  <si>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</si>
  <si>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</si>
  <si>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</si>
  <si>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</si>
  <si>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</si>
  <si>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</si>
  <si>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</si>
  <si>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</si>
  <si>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</si>
  <si>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</si>
  <si>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</si>
  <si>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</si>
  <si>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</si>
  <si>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</si>
  <si>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</si>
  <si>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</si>
  <si>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</si>
  <si>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</si>
  <si>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</si>
  <si>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</si>
  <si>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</si>
  <si>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</si>
  <si>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</si>
  <si>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</si>
  <si>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</si>
  <si>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</si>
  <si>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</si>
  <si>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</si>
  <si>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</si>
  <si>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</si>
  <si>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</si>
  <si>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</si>
  <si>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</si>
  <si>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</si>
  <si>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</si>
  <si>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</si>
  <si>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</si>
  <si>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</si>
  <si>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</si>
  <si>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</si>
  <si>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</si>
  <si>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</si>
  <si>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</si>
  <si>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</si>
  <si>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</si>
  <si>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</si>
  <si>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</si>
  <si>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</si>
  <si>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</si>
  <si>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</si>
  <si>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</si>
  <si>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</si>
  <si>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</si>
  <si>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</si>
  <si>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</si>
  <si>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</si>
  <si>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</si>
  <si>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</si>
  <si>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</si>
  <si>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</si>
  <si>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</si>
  <si>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</si>
  <si>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</si>
  <si>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</si>
  <si>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</si>
  <si>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</si>
  <si>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</si>
  <si>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</si>
  <si>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</si>
  <si>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</si>
  <si>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</si>
  <si>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</si>
  <si>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</si>
  <si>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</si>
  <si>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</si>
  <si>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</si>
  <si>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</si>
  <si>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</si>
  <si>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</si>
  <si>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</si>
  <si>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</si>
  <si>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</si>
  <si>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</si>
  <si>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</si>
  <si>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</si>
  <si>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</si>
  <si>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</si>
  <si>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</si>
  <si>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</si>
  <si>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</si>
  <si>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</si>
  <si>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</si>
  <si>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</si>
  <si>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</si>
  <si>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</si>
  <si>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</si>
  <si>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</si>
  <si>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</si>
  <si>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</si>
  <si>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</si>
  <si>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</si>
  <si>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</si>
  <si>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</si>
  <si>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</si>
  <si>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</si>
  <si>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</si>
  <si>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</si>
  <si>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</si>
  <si>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</si>
  <si>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</si>
  <si>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</si>
  <si>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</si>
  <si>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</si>
  <si>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</si>
  <si>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</si>
  <si>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</si>
  <si>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</si>
  <si>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</si>
  <si>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</si>
  <si>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</si>
  <si>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</si>
  <si>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</si>
  <si>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</si>
  <si>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</si>
  <si>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</si>
  <si>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</si>
  <si>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</si>
  <si>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</si>
  <si>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</si>
  <si>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</si>
  <si>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</si>
  <si>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</si>
  <si>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</si>
  <si>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</si>
  <si>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</si>
  <si>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</si>
  <si>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</si>
  <si>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</si>
  <si>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</si>
  <si>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</si>
  <si>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</si>
  <si>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</si>
  <si>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</si>
  <si>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</si>
  <si>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</si>
  <si>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</si>
  <si>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</si>
  <si>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</si>
  <si>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</si>
  <si>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</si>
  <si>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</si>
  <si>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</si>
  <si>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</si>
  <si>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</si>
  <si>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</si>
  <si>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</si>
  <si>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</si>
  <si>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</si>
  <si>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</si>
  <si>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</si>
  <si>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</si>
  <si>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</si>
  <si>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</si>
  <si>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</si>
  <si>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</si>
  <si>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</si>
  <si>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</si>
  <si>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</si>
  <si>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</si>
  <si>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</si>
  <si>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</si>
  <si>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</si>
  <si>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</si>
  <si>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</si>
  <si>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</si>
  <si>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</si>
  <si>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</si>
  <si>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</si>
  <si>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</si>
  <si>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</si>
  <si>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</si>
  <si>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</si>
  <si>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</si>
  <si>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</si>
  <si>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</si>
  <si>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</si>
  <si>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</si>
  <si>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</si>
  <si>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</si>
  <si>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</si>
  <si>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</si>
  <si>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</si>
  <si>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</si>
  <si>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</si>
  <si>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</si>
  <si>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</si>
  <si>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</si>
  <si>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</si>
  <si>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</si>
  <si>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</si>
  <si>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</si>
  <si>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</si>
  <si>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</si>
  <si>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</si>
  <si>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</si>
  <si>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</si>
  <si>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</si>
  <si>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</si>
  <si>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</si>
  <si>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</si>
  <si>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</si>
  <si>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</si>
  <si>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</si>
  <si>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</si>
  <si>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</si>
  <si>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</si>
  <si>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</si>
  <si>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</si>
  <si>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</si>
  <si>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</si>
  <si>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</si>
  <si>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</si>
  <si>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</si>
  <si>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</si>
  <si>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</si>
  <si>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</si>
  <si>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</si>
  <si>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</si>
  <si>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</si>
  <si>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</si>
  <si>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</si>
  <si>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</si>
  <si>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</si>
  <si>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</si>
  <si>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</si>
  <si>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</si>
  <si>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</si>
  <si>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</si>
  <si>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</si>
  <si>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</si>
  <si>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</si>
  <si>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</si>
  <si>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</si>
  <si>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</si>
  <si>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</si>
  <si>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</si>
  <si>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</si>
  <si>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</si>
  <si>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</si>
  <si>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</si>
  <si>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</si>
  <si>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</si>
  <si>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</si>
  <si>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</si>
  <si>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</si>
  <si>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</si>
  <si>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</si>
  <si>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</si>
  <si>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</si>
  <si>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</si>
  <si>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</si>
  <si>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</si>
  <si>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</si>
  <si>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</si>
  <si>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</si>
  <si>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</si>
  <si>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</si>
  <si>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</si>
  <si>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</si>
  <si>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</si>
  <si>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</si>
  <si>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</si>
  <si>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</si>
  <si>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</si>
  <si>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</si>
  <si>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</si>
  <si>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</si>
  <si>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</si>
  <si>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</si>
  <si>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</si>
  <si>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</si>
  <si>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</si>
  <si>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</si>
  <si>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</si>
  <si>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</si>
  <si>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</si>
  <si>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</si>
  <si>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</si>
  <si>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</si>
  <si>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</si>
  <si>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</si>
  <si>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</si>
  <si>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</si>
  <si>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</si>
  <si>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</si>
  <si>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</si>
  <si>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</si>
  <si>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</si>
  <si>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</si>
  <si>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</si>
  <si>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</si>
  <si>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</si>
  <si>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</si>
  <si>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</si>
  <si>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</si>
  <si>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</si>
  <si>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</si>
  <si>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</si>
  <si>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</si>
  <si>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</si>
  <si>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</si>
  <si>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</si>
  <si>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</si>
  <si>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</si>
  <si>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</si>
  <si>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</si>
  <si>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</si>
  <si>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</si>
  <si>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</si>
  <si>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</si>
  <si>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</si>
  <si>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</si>
  <si>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</si>
  <si>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</si>
  <si>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</si>
  <si>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</si>
  <si>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</si>
  <si>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</si>
  <si>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</si>
  <si>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</si>
  <si>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</si>
  <si>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</si>
  <si>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</si>
  <si>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</si>
  <si>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</si>
  <si>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</si>
  <si>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</si>
  <si>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</si>
  <si>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</si>
  <si>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</si>
  <si>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</si>
  <si>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</si>
  <si>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</si>
  <si>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</si>
  <si>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</si>
  <si>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</si>
  <si>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</si>
  <si>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</si>
  <si>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</si>
  <si>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</si>
  <si>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</si>
  <si>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</si>
  <si>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</si>
  <si>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</si>
  <si>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</si>
  <si>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</si>
  <si>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</si>
  <si>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</si>
  <si>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</si>
  <si>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</si>
  <si>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</si>
  <si>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</si>
  <si>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</si>
  <si>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</si>
  <si>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</si>
  <si>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</si>
  <si>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</si>
  <si>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</si>
  <si>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</si>
  <si>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</si>
  <si>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</si>
  <si>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</si>
  <si>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</si>
  <si>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</si>
  <si>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</si>
  <si>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</si>
  <si>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</si>
  <si>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</si>
  <si>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</si>
  <si>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</si>
  <si>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</si>
  <si>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</si>
  <si>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</si>
  <si>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</si>
  <si>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</si>
  <si>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</si>
  <si>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</si>
  <si>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</si>
  <si>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</si>
  <si>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</si>
  <si>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</si>
  <si>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</si>
  <si>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</si>
  <si>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</si>
  <si>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</si>
  <si>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</si>
  <si>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</si>
  <si>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</si>
  <si>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</si>
  <si>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</si>
  <si>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</si>
  <si>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</si>
  <si>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</si>
  <si>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</si>
  <si>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</si>
  <si>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</si>
  <si>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</si>
  <si>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</si>
  <si>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</si>
  <si>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</si>
  <si>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</si>
  <si>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</si>
  <si>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</si>
  <si>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</si>
  <si>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</si>
  <si>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</si>
  <si>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</si>
  <si>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</si>
  <si>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</si>
  <si>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</si>
  <si>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</si>
  <si>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</si>
  <si>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</si>
  <si>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</si>
  <si>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</si>
  <si>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</si>
  <si>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</si>
  <si>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</si>
  <si>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</si>
  <si>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</si>
  <si>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</si>
  <si>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</si>
  <si>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</si>
  <si>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</si>
  <si>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</si>
  <si>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</si>
  <si>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</si>
  <si>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</si>
  <si>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</si>
  <si>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</si>
  <si>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</si>
  <si>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</si>
  <si>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</si>
  <si>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</si>
  <si>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</si>
  <si>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</si>
  <si>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</si>
  <si>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</si>
  <si>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</si>
  <si>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</si>
  <si>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</si>
  <si>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</si>
  <si>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</si>
  <si>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</si>
  <si>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</si>
  <si>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</si>
  <si>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</si>
  <si>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</si>
  <si>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</si>
  <si>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</si>
  <si>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</si>
  <si>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</si>
  <si>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</si>
  <si>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</si>
  <si>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</si>
  <si>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</si>
  <si>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</si>
  <si>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</si>
  <si>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</si>
  <si>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</si>
  <si>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</si>
  <si>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</si>
  <si>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</si>
  <si>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</si>
  <si>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</si>
  <si>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</si>
  <si>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</si>
  <si>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</si>
  <si>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</si>
  <si>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</si>
  <si>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</si>
  <si>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</si>
  <si>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</si>
  <si>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</si>
  <si>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</si>
  <si>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</si>
  <si>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</si>
  <si>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</si>
  <si>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</si>
  <si>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</si>
  <si>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</si>
  <si>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</si>
  <si>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</si>
  <si>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</si>
  <si>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</si>
  <si>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</si>
  <si>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</si>
  <si>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</si>
  <si>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</si>
  <si>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</si>
  <si>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</si>
  <si>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</si>
  <si>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</si>
  <si>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</si>
  <si>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</si>
  <si>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</si>
  <si>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</si>
  <si>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</si>
  <si>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</si>
  <si>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</si>
  <si>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</si>
  <si>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</si>
  <si>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</si>
  <si>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</si>
  <si>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</si>
  <si>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</si>
  <si>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</si>
  <si>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</si>
  <si>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</si>
  <si>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</si>
  <si>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</si>
  <si>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</si>
  <si>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</si>
  <si>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</si>
  <si>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</si>
  <si>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</si>
  <si>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</si>
  <si>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</si>
  <si>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</si>
  <si>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</si>
  <si>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</si>
  <si>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</si>
  <si>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</si>
  <si>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</si>
  <si>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</si>
  <si>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</si>
  <si>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</si>
  <si>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</si>
  <si>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</si>
  <si>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</si>
  <si>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</si>
  <si>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</si>
  <si>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</si>
  <si>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</si>
  <si>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</si>
  <si>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</si>
  <si>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</si>
  <si>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</si>
  <si>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</si>
  <si>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</si>
  <si>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</si>
  <si>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</si>
  <si>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</si>
  <si>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</si>
  <si>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</si>
  <si>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</si>
  <si>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</si>
  <si>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</si>
  <si>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</si>
  <si>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</si>
  <si>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</si>
  <si>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</si>
  <si>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</si>
  <si>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</si>
  <si>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</si>
  <si>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</si>
  <si>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</si>
  <si>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</si>
  <si>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</si>
  <si>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</si>
  <si>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</si>
  <si>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</si>
  <si>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</si>
  <si>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</si>
  <si>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</si>
  <si>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</si>
  <si>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</si>
  <si>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</si>
  <si>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</si>
  <si>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</si>
  <si>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</si>
  <si>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</si>
  <si>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</si>
  <si>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</si>
  <si>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</si>
  <si>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</si>
  <si>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</si>
  <si>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</si>
  <si>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</si>
  <si>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</si>
  <si>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</si>
  <si>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</si>
  <si>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</si>
  <si>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</si>
  <si>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</si>
  <si>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</si>
  <si>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</si>
  <si>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</si>
  <si>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</si>
  <si>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</si>
  <si>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</si>
  <si>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</si>
  <si>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</si>
  <si>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</si>
  <si>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</si>
  <si>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</si>
  <si>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</si>
  <si>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</si>
  <si>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</si>
  <si>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</si>
  <si>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</si>
  <si>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</si>
  <si>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</si>
  <si>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</si>
  <si>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</si>
  <si>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</si>
  <si>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</si>
  <si>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</si>
  <si>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</si>
  <si>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</si>
  <si>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</si>
  <si>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</si>
  <si>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</si>
  <si>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</si>
  <si>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</si>
  <si>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</si>
  <si>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</si>
  <si>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</si>
  <si>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</si>
  <si>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</si>
  <si>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</si>
  <si>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</si>
  <si>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</si>
  <si>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</si>
  <si>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</si>
  <si>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</si>
  <si>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</si>
  <si>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</si>
  <si>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</si>
  <si>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</si>
  <si>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</si>
  <si>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</si>
  <si>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</si>
  <si>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</si>
  <si>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</si>
  <si>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</si>
  <si>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</si>
  <si>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</si>
  <si>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</si>
  <si>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</si>
  <si>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</si>
  <si>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</si>
  <si>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</si>
  <si>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</si>
  <si>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</si>
  <si>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</si>
  <si>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</si>
  <si>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</si>
  <si>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</si>
  <si>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</si>
  <si>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</si>
  <si>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</si>
  <si>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</si>
  <si>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</si>
  <si>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</si>
  <si>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</si>
  <si>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</si>
  <si>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</si>
  <si>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</si>
  <si>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</si>
  <si>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</si>
  <si>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</si>
  <si>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</si>
  <si>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</si>
  <si>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</si>
  <si>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</si>
  <si>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</si>
  <si>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</si>
  <si>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</si>
  <si>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</si>
  <si>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</si>
  <si>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</si>
  <si>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</si>
  <si>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</si>
  <si>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</si>
  <si>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</si>
  <si>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</si>
  <si>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</si>
  <si>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</si>
  <si>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</si>
  <si>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</si>
  <si>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</si>
  <si>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</si>
  <si>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</si>
  <si>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</si>
  <si>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</si>
  <si>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</si>
  <si>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</si>
  <si>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</si>
  <si>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</si>
  <si>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</si>
  <si>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</si>
  <si>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</si>
  <si>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</si>
  <si>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</si>
  <si>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</si>
  <si>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</si>
  <si>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</si>
  <si>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</si>
  <si>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</si>
  <si>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</si>
  <si>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</si>
  <si>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</si>
  <si>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</si>
  <si>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</si>
  <si>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</si>
  <si>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</si>
  <si>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</si>
  <si>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</si>
  <si>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</si>
  <si>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</si>
  <si>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</si>
  <si>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</si>
  <si>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</si>
  <si>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</si>
  <si>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</si>
  <si>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</si>
  <si>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</si>
  <si>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</si>
  <si>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</si>
  <si>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</si>
  <si>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</si>
  <si>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</si>
  <si>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</si>
  <si>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</si>
  <si>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</si>
  <si>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</si>
  <si>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</si>
  <si>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</si>
  <si>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</si>
  <si>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</si>
  <si>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</si>
  <si>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</si>
  <si>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</si>
  <si>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</si>
  <si>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</si>
  <si>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</si>
  <si>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</si>
  <si>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</si>
  <si>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</si>
  <si>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</si>
  <si>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</si>
  <si>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</si>
  <si>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</si>
  <si>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</si>
  <si>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</si>
  <si>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</si>
  <si>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</si>
  <si>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</si>
  <si>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</si>
  <si>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</si>
  <si>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</si>
  <si>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</si>
  <si>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</si>
  <si>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</si>
  <si>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</si>
  <si>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</si>
  <si>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</si>
  <si>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</si>
  <si>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</si>
  <si>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</si>
  <si>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</si>
  <si>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</si>
  <si>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</si>
  <si>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</si>
  <si>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</si>
  <si>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</si>
  <si>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</si>
  <si>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</si>
  <si>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</si>
  <si>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</si>
  <si>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</si>
  <si>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</si>
  <si>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</si>
  <si>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</si>
  <si>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</si>
  <si>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</si>
  <si>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</si>
  <si>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</si>
  <si>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</si>
  <si>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</si>
  <si>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</si>
  <si>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</si>
  <si>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</si>
  <si>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</si>
  <si>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</si>
  <si>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</si>
  <si>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</si>
  <si>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</si>
  <si>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</si>
  <si>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</si>
  <si>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</si>
  <si>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</si>
  <si>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</si>
  <si>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</si>
  <si>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</si>
  <si>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</si>
  <si>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</si>
  <si>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</si>
  <si>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</si>
  <si>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</si>
  <si>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</si>
  <si>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</si>
  <si>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</si>
  <si>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</si>
  <si>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</si>
  <si>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</si>
  <si>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</si>
  <si>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</si>
  <si>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</si>
  <si>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</si>
  <si>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</si>
  <si>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</si>
  <si>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</si>
  <si>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</si>
  <si>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</si>
  <si>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</si>
  <si>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</si>
  <si>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</si>
  <si>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</si>
  <si>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</si>
  <si>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</si>
  <si>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</si>
  <si>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</si>
  <si>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</si>
  <si>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</si>
  <si>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</si>
  <si>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</si>
  <si>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</si>
  <si>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</si>
  <si>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</si>
  <si>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</si>
  <si>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</si>
  <si>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</si>
  <si>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</si>
  <si>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</si>
  <si>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</si>
  <si>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</si>
  <si>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</si>
  <si>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</si>
  <si>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</si>
  <si>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</si>
  <si>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</si>
  <si>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</si>
  <si>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</si>
  <si>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</si>
  <si>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</si>
  <si>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</si>
  <si>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</si>
  <si>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</si>
  <si>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</si>
  <si>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</si>
  <si>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</si>
  <si>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</si>
  <si>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</si>
  <si>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</si>
  <si>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</si>
  <si>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</si>
  <si>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</si>
  <si>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</si>
  <si>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</si>
  <si>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</si>
  <si>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</si>
  <si>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</si>
  <si>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</si>
  <si>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</si>
  <si>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</si>
  <si>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</si>
  <si>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</si>
  <si>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</si>
  <si>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</si>
  <si>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</si>
  <si>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</si>
  <si>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</si>
  <si>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</si>
  <si>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</si>
  <si>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</si>
  <si>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</si>
  <si>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</si>
  <si>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</si>
  <si>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</si>
  <si>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</si>
  <si>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</si>
  <si>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</si>
  <si>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</si>
  <si>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</si>
  <si>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</si>
  <si>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</si>
  <si>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</si>
  <si>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</si>
  <si>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</si>
  <si>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</si>
  <si>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</si>
  <si>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</si>
  <si>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</si>
  <si>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</si>
  <si>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</si>
  <si>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</si>
  <si>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</si>
  <si>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</si>
  <si>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</si>
  <si>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</si>
  <si>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</si>
  <si>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</si>
  <si>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</si>
  <si>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</si>
  <si>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</si>
  <si>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</si>
  <si>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</si>
  <si>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</si>
  <si>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</si>
  <si>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</si>
  <si>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</si>
  <si>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</si>
  <si>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</si>
  <si>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</si>
  <si>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</si>
  <si>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</si>
  <si>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</si>
  <si>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</si>
  <si>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</si>
  <si>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</si>
  <si>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</si>
  <si>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</si>
  <si>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</si>
  <si>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</si>
  <si>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</si>
  <si>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</si>
  <si>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</si>
  <si>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</si>
  <si>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</si>
  <si>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</si>
  <si>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</si>
  <si>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</si>
  <si>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</si>
  <si>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</si>
  <si>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</si>
  <si>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</si>
  <si>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</si>
  <si>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</si>
  <si>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</si>
  <si>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</si>
  <si>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</si>
  <si>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</si>
  <si>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</si>
  <si>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</si>
  <si>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</si>
  <si>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</si>
  <si>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</si>
  <si>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</si>
  <si>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</si>
  <si>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</si>
  <si>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</si>
  <si>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</si>
  <si>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</si>
  <si>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</si>
  <si>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</si>
  <si>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</si>
  <si>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</si>
  <si>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</si>
  <si>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</si>
  <si>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</si>
  <si>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</si>
  <si>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</si>
  <si>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</si>
  <si>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</si>
  <si>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</si>
  <si>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</si>
  <si>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</si>
  <si>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</si>
  <si>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</si>
  <si>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</si>
  <si>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</si>
  <si>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</si>
  <si>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</si>
  <si>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</si>
  <si>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</si>
  <si>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</si>
  <si>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</si>
  <si>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</si>
  <si>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</si>
  <si>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</si>
  <si>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</si>
  <si>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</si>
  <si>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</si>
  <si>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</si>
  <si>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</si>
  <si>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</si>
  <si>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</si>
  <si>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</si>
  <si>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</si>
  <si>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</si>
  <si>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</si>
  <si>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</si>
  <si>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</si>
  <si>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</si>
  <si>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</si>
  <si>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</si>
  <si>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</si>
  <si>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</si>
  <si>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</si>
  <si>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</si>
  <si>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</si>
  <si>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</si>
  <si>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</si>
  <si>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</si>
  <si>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</si>
  <si>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</si>
  <si>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</si>
  <si>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</si>
  <si>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</si>
  <si>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</si>
  <si>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</si>
  <si>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</si>
  <si>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</si>
  <si>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</si>
  <si>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</si>
  <si>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</si>
  <si>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</si>
  <si>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</si>
  <si>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</si>
  <si>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</si>
  <si>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</si>
  <si>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</si>
  <si>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</si>
  <si>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</si>
  <si>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</si>
  <si>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</si>
  <si>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</si>
  <si>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</si>
  <si>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</si>
  <si>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</si>
  <si>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</si>
  <si>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</si>
  <si>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</si>
  <si>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</si>
  <si>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</si>
  <si>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</si>
  <si>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</si>
  <si>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</si>
  <si>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</si>
  <si>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</si>
  <si>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</si>
  <si>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</si>
  <si>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</si>
  <si>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</si>
  <si>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</si>
  <si>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</si>
  <si>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</si>
  <si>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</si>
  <si>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</si>
  <si>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</si>
  <si>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</si>
  <si>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</si>
  <si>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</si>
  <si>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</si>
  <si>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</si>
  <si>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</si>
  <si>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</si>
  <si>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</si>
  <si>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</si>
  <si>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</si>
  <si>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</si>
  <si>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</si>
  <si>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</si>
  <si>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</si>
  <si>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</si>
  <si>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</si>
  <si>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</si>
  <si>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</si>
  <si>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</si>
  <si>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</si>
  <si>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</si>
  <si>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</si>
  <si>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</si>
  <si>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</si>
  <si>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</si>
  <si>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</si>
  <si>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</si>
  <si>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</si>
  <si>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</si>
  <si>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</si>
  <si>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</si>
  <si>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</si>
  <si>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</si>
  <si>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</si>
  <si>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</si>
  <si>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</si>
  <si>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</si>
  <si>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</si>
  <si>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</si>
  <si>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</si>
  <si>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</si>
  <si>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</si>
  <si>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</si>
  <si>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</si>
  <si>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</si>
  <si>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</si>
  <si>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</si>
  <si>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</si>
  <si>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</si>
  <si>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</si>
  <si>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</si>
  <si>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</si>
  <si>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</si>
  <si>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</si>
  <si>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</si>
  <si>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</si>
  <si>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</si>
  <si>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</si>
  <si>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</si>
  <si>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</si>
  <si>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</si>
  <si>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</si>
  <si>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</si>
  <si>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</si>
  <si>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</si>
  <si>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</si>
  <si>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</si>
  <si>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</si>
  <si>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</si>
  <si>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</si>
  <si>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</si>
  <si>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</si>
  <si>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</si>
  <si>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</si>
  <si>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</si>
  <si>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</si>
  <si>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</si>
  <si>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</si>
  <si>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</si>
  <si>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</si>
  <si>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</si>
  <si>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</si>
  <si>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</si>
  <si>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</si>
  <si>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</si>
  <si>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</si>
  <si>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</si>
  <si>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</si>
  <si>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</si>
  <si>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</si>
  <si>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</si>
  <si>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</si>
  <si>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</si>
  <si>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</si>
  <si>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</si>
  <si>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</si>
  <si>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</si>
  <si>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</si>
  <si>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</si>
  <si>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</si>
  <si>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</si>
  <si>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</si>
  <si>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</si>
  <si>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</si>
  <si>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</si>
  <si>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</si>
  <si>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</si>
  <si>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</si>
  <si>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</si>
  <si>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</si>
  <si>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</si>
  <si>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</si>
  <si>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</si>
  <si>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</si>
  <si>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</si>
  <si>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</si>
  <si>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</si>
  <si>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</si>
  <si>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</si>
  <si>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</si>
  <si>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</si>
  <si>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</si>
  <si>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</si>
  <si>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</si>
  <si>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</si>
  <si>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</si>
  <si>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</si>
  <si>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</si>
  <si>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</si>
  <si>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</si>
  <si>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</si>
  <si>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</si>
  <si>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</si>
  <si>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</si>
  <si>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</si>
  <si>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</si>
  <si>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</si>
  <si>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</si>
  <si>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</si>
  <si>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</si>
  <si>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</si>
  <si>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</si>
  <si>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</si>
  <si>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</si>
  <si>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</si>
  <si>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</si>
  <si>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</si>
  <si>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</si>
  <si>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</si>
  <si>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</si>
  <si>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</si>
  <si>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</si>
  <si>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</si>
  <si>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</si>
  <si>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</si>
  <si>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</si>
  <si>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</si>
  <si>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</si>
  <si>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</si>
  <si>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</si>
  <si>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</si>
  <si>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</si>
  <si>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</si>
  <si>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</si>
  <si>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</si>
  <si>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</si>
  <si>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</si>
  <si>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</si>
  <si>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</si>
  <si>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</si>
  <si>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</si>
  <si>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</si>
  <si>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</si>
  <si>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</si>
  <si>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</si>
  <si>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</si>
  <si>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</si>
  <si>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</si>
  <si>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</si>
  <si>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</si>
  <si>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</si>
  <si>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</si>
  <si>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</si>
  <si>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</si>
  <si>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</si>
  <si>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</si>
  <si>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</si>
  <si>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</si>
  <si>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</si>
  <si>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</si>
  <si>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</si>
  <si>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</si>
  <si>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</si>
  <si>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</si>
  <si>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</si>
  <si>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</si>
  <si>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</si>
  <si>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</si>
  <si>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</si>
  <si>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</si>
  <si>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</si>
  <si>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</si>
  <si>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</si>
  <si>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</si>
  <si>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</si>
  <si>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</si>
  <si>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</si>
  <si>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</si>
  <si>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</si>
  <si>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</si>
  <si>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</si>
  <si>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</si>
  <si>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</si>
  <si>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</si>
  <si>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</si>
  <si>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</si>
  <si>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</si>
  <si>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</si>
  <si>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</si>
  <si>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</si>
  <si>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</si>
  <si>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</si>
  <si>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</si>
  <si>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</si>
  <si>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</si>
  <si>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</si>
  <si>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</si>
  <si>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</si>
  <si>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</si>
  <si>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</si>
  <si>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</si>
  <si>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</si>
  <si>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</si>
  <si>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</si>
  <si>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</si>
  <si>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</si>
  <si>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</si>
  <si>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</si>
  <si>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</si>
  <si>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</si>
  <si>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</si>
  <si>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</si>
  <si>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</si>
  <si>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</si>
  <si>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</si>
  <si>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</si>
  <si>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</si>
  <si>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</si>
  <si>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</si>
  <si>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</si>
  <si>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</si>
  <si>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</si>
  <si>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</si>
  <si>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</si>
  <si>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</si>
  <si>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</si>
  <si>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</si>
  <si>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</si>
  <si>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</si>
  <si>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</si>
  <si>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</si>
  <si>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</si>
  <si>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</si>
  <si>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</si>
  <si>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</si>
  <si>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</si>
  <si>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</si>
  <si>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</si>
  <si>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</si>
  <si>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</si>
  <si>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</si>
  <si>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</si>
  <si>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</si>
  <si>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</si>
  <si>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</si>
  <si>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</si>
  <si>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</si>
  <si>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</si>
  <si>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</si>
  <si>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</si>
  <si>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</si>
  <si>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</si>
  <si>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</si>
  <si>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</si>
  <si>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</si>
  <si>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</si>
  <si>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</si>
  <si>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</si>
  <si>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</si>
  <si>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</si>
  <si>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</si>
  <si>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</si>
  <si>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</si>
  <si>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</si>
  <si>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</si>
  <si>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</si>
  <si>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</si>
  <si>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</si>
  <si>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</si>
  <si>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</si>
  <si>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</si>
  <si>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</si>
  <si>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</si>
  <si>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</si>
  <si>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</si>
  <si>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</si>
  <si>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</si>
  <si>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</si>
  <si>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</si>
  <si>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</si>
  <si>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</si>
  <si>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</si>
  <si>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</si>
  <si>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</si>
  <si>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</si>
  <si>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</si>
  <si>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</si>
  <si>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</si>
  <si>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</si>
  <si>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</si>
  <si>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</si>
  <si>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</si>
  <si>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</si>
  <si>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</si>
  <si>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</si>
  <si>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</si>
  <si>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</si>
  <si>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</si>
  <si>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</si>
  <si>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</si>
  <si>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</si>
  <si>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</si>
  <si>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</si>
  <si>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</si>
  <si>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</si>
  <si>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</si>
  <si>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</si>
  <si>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</si>
  <si>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</si>
  <si>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</si>
  <si>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</si>
  <si>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</si>
  <si>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</si>
  <si>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</si>
  <si>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</si>
  <si>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</si>
  <si>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</si>
  <si>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</si>
  <si>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</si>
  <si>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</si>
  <si>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</si>
  <si>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</si>
  <si>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</si>
  <si>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</si>
  <si>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</si>
  <si>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</si>
  <si>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</si>
  <si>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</si>
  <si>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</si>
  <si>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</si>
  <si>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</si>
  <si>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</si>
  <si>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</si>
  <si>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</si>
  <si>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</si>
  <si>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</si>
  <si>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</si>
  <si>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</si>
  <si>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</si>
  <si>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</si>
  <si>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</si>
  <si>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</si>
  <si>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</si>
  <si>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</si>
  <si>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</si>
  <si>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</si>
  <si>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</si>
  <si>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</si>
  <si>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</si>
  <si>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</si>
  <si>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</si>
  <si>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</si>
  <si>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</si>
  <si>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</si>
  <si>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</si>
  <si>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</si>
  <si>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</si>
  <si>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</si>
  <si>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</si>
  <si>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</si>
  <si>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</si>
  <si>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</si>
  <si>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</si>
  <si>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</si>
  <si>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</si>
  <si>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</si>
  <si>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</si>
  <si>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</si>
  <si>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</si>
  <si>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</si>
  <si>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</si>
  <si>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</si>
  <si>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</si>
  <si>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</si>
  <si>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</si>
  <si>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</si>
  <si>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</si>
  <si>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</si>
  <si>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</si>
  <si>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</si>
  <si>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</si>
  <si>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</si>
  <si>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</si>
  <si>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</si>
  <si>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</si>
  <si>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</si>
  <si>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</si>
  <si>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</si>
  <si>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</si>
  <si>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</si>
  <si>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</si>
  <si>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</si>
  <si>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</si>
  <si>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</si>
  <si>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</si>
  <si>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</si>
  <si>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</si>
  <si>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</si>
  <si>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</si>
  <si>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</si>
  <si>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</si>
  <si>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</si>
  <si>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</si>
  <si>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</si>
  <si>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</si>
  <si>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</si>
  <si>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</si>
  <si>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</si>
  <si>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</si>
  <si>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</si>
  <si>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</si>
  <si>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</si>
  <si>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</si>
  <si>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</si>
  <si>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</si>
  <si>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</si>
  <si>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</si>
  <si>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</si>
  <si>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</si>
  <si>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</si>
  <si>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</si>
  <si>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</si>
  <si>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</si>
  <si>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</si>
  <si>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</si>
  <si>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</si>
  <si>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</si>
  <si>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</si>
  <si>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</si>
  <si>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</si>
  <si>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</si>
  <si>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</si>
  <si>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</si>
  <si>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</si>
  <si>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</si>
  <si>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</si>
  <si>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</si>
  <si>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</si>
  <si>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</si>
  <si>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</si>
  <si>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</si>
  <si>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</si>
  <si>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</si>
  <si>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</si>
  <si>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</si>
  <si>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</si>
  <si>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</si>
  <si>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</si>
  <si>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</si>
  <si>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</si>
  <si>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</si>
  <si>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</si>
  <si>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</si>
  <si>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</si>
  <si>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</si>
  <si>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</si>
  <si>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</si>
  <si>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</si>
  <si>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</si>
  <si>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</si>
  <si>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</si>
  <si>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</si>
  <si>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</si>
  <si>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</si>
  <si>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</si>
  <si>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</si>
  <si>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</si>
  <si>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</si>
  <si>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</si>
  <si>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</si>
  <si>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</si>
  <si>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</si>
  <si>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</si>
  <si>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</si>
  <si>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</si>
  <si>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</si>
  <si>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</si>
  <si>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</si>
  <si>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</si>
  <si>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</si>
  <si>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</si>
  <si>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</si>
  <si>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</si>
  <si>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</si>
  <si>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</si>
  <si>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</si>
  <si>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</si>
  <si>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</si>
  <si>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</si>
  <si>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</si>
  <si>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</si>
  <si>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</si>
  <si>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</si>
  <si>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</si>
  <si>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</si>
  <si>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</si>
  <si>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</si>
  <si>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</si>
  <si>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</si>
  <si>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</si>
  <si>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</si>
  <si>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</si>
  <si>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</si>
  <si>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</si>
  <si>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</si>
  <si>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</si>
  <si>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</si>
  <si>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</si>
  <si>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</si>
  <si>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</si>
  <si>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</si>
  <si>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</si>
  <si>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</si>
  <si>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</si>
  <si>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</si>
  <si>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</si>
  <si>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</si>
  <si>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</si>
  <si>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</si>
  <si>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</si>
  <si>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</si>
  <si>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</si>
  <si>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</si>
  <si>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</si>
  <si>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</si>
  <si>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</si>
  <si>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</si>
  <si>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</si>
  <si>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</si>
  <si>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</si>
  <si>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</si>
  <si>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</si>
  <si>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</si>
  <si>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</si>
  <si>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</si>
  <si>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</si>
  <si>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</si>
  <si>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</si>
  <si>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</si>
  <si>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</si>
  <si>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</si>
  <si>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</si>
  <si>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</si>
  <si>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</si>
  <si>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</si>
  <si>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</si>
  <si>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</si>
  <si>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</si>
  <si>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</si>
  <si>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</si>
  <si>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</si>
  <si>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</si>
  <si>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</si>
  <si>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</si>
  <si>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</si>
  <si>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</si>
  <si>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</si>
  <si>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</si>
  <si>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</si>
  <si>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</si>
  <si>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</si>
  <si>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</si>
  <si>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</si>
  <si>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</si>
  <si>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</si>
  <si>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</si>
  <si>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</si>
  <si>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</si>
  <si>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</si>
  <si>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</si>
  <si>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</si>
  <si>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</si>
  <si>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</si>
  <si>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</si>
  <si>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</si>
  <si>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</si>
  <si>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</si>
  <si>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</si>
  <si>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</si>
  <si>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</si>
  <si>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</si>
  <si>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</si>
  <si>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</si>
  <si>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</si>
  <si>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</si>
  <si>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</si>
  <si>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</si>
  <si>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</si>
  <si>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</si>
  <si>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</si>
  <si>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</si>
  <si>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</si>
  <si>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</si>
  <si>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</si>
  <si>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</si>
  <si>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</si>
  <si>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</si>
  <si>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</si>
  <si>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</si>
  <si>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</si>
  <si>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</si>
  <si>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</si>
  <si>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</si>
  <si>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</si>
  <si>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</si>
  <si>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</si>
  <si>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</si>
  <si>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</si>
  <si>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</si>
  <si>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</si>
  <si>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</si>
  <si>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</si>
  <si>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</si>
  <si>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</si>
  <si>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</si>
  <si>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</si>
  <si>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</si>
  <si>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</si>
  <si>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</si>
  <si>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</si>
  <si>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</si>
  <si>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</si>
  <si>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</si>
  <si>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</si>
  <si>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</si>
  <si>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</si>
  <si>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</si>
  <si>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</si>
  <si>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</si>
  <si>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</si>
  <si>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</si>
  <si>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</si>
  <si>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</si>
  <si>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</si>
  <si>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</si>
  <si>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</si>
  <si>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</si>
  <si>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</si>
  <si>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</si>
  <si>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</si>
  <si>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</si>
  <si>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</si>
  <si>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</si>
  <si>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</si>
  <si>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</si>
  <si>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</si>
  <si>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</si>
  <si>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</si>
  <si>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</si>
  <si>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</si>
  <si>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</si>
  <si>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</si>
  <si>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</si>
  <si>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</si>
  <si>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</si>
  <si>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</si>
  <si>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</si>
  <si>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</si>
  <si>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</si>
  <si>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</si>
  <si>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</si>
  <si>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</si>
  <si>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</si>
  <si>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</si>
  <si>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</si>
  <si>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</si>
  <si>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</si>
  <si>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</si>
  <si>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</si>
  <si>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</si>
  <si>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</si>
  <si>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</si>
  <si>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</si>
  <si>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</si>
  <si>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</si>
  <si>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</si>
  <si>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</si>
  <si>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</si>
  <si>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</si>
  <si>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</si>
  <si>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</si>
  <si>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</si>
  <si>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</si>
  <si>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</si>
  <si>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</si>
  <si>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</si>
  <si>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</si>
  <si>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</si>
  <si>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</si>
  <si>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</si>
  <si>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</si>
  <si>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</si>
  <si>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</si>
  <si>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</si>
  <si>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</si>
  <si>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</si>
  <si>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</si>
  <si>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</si>
  <si>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</si>
  <si>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</si>
  <si>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</si>
  <si>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</si>
  <si>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</si>
  <si>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</si>
  <si>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</si>
  <si>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</si>
  <si>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</si>
  <si>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</si>
  <si>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</si>
  <si>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</si>
  <si>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</si>
  <si>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</si>
  <si>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</si>
  <si>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</si>
  <si>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</si>
  <si>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</si>
  <si>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</si>
  <si>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</si>
  <si>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</si>
  <si>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</si>
  <si>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</si>
  <si>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</si>
  <si>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</si>
  <si>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</si>
  <si>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</si>
  <si>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</si>
  <si>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</si>
  <si>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</si>
  <si>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</si>
  <si>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</si>
  <si>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</si>
  <si>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</si>
  <si>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</si>
  <si>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</si>
  <si>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</si>
  <si>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</si>
  <si>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</si>
  <si>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</si>
  <si>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</si>
  <si>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</si>
  <si>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</si>
  <si>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</si>
  <si>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</si>
  <si>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</si>
  <si>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</si>
  <si>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</si>
  <si>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</si>
  <si>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</si>
  <si>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</si>
  <si>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</si>
  <si>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</si>
  <si>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</si>
  <si>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</si>
  <si>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</si>
  <si>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</si>
  <si>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</si>
  <si>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</si>
  <si>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</si>
  <si>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</si>
  <si>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</si>
  <si>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</si>
  <si>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</si>
  <si>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</si>
  <si>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</si>
  <si>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</si>
  <si>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</si>
  <si>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</si>
  <si>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</si>
  <si>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</si>
  <si>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</si>
  <si>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</si>
  <si>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</si>
  <si>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</si>
  <si>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</si>
  <si>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</si>
  <si>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</si>
  <si>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</si>
  <si>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</si>
  <si>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</si>
  <si>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</si>
  <si>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</si>
  <si>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</si>
  <si>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</si>
  <si>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</si>
  <si>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</si>
  <si>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</si>
  <si>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</si>
  <si>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</si>
  <si>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</si>
  <si>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</si>
  <si>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</si>
  <si>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</si>
  <si>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</si>
  <si>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</si>
  <si>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</si>
  <si>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</si>
  <si>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</si>
  <si>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</si>
  <si>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</si>
  <si>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</si>
  <si>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</si>
  <si>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</si>
  <si>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</si>
  <si>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</si>
  <si>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</si>
  <si>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</si>
  <si>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</si>
  <si>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</si>
  <si>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</si>
  <si>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</si>
  <si>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</si>
  <si>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</si>
  <si>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</si>
  <si>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</si>
  <si>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</si>
  <si>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</si>
  <si>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</si>
  <si>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</si>
  <si>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</si>
  <si>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</si>
  <si>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</si>
  <si>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</si>
  <si>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</si>
  <si>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</si>
  <si>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</si>
  <si>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</si>
  <si>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</si>
  <si>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</si>
  <si>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</si>
  <si>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</si>
  <si>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</si>
  <si>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</si>
  <si>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</si>
  <si>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</si>
  <si>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</si>
  <si>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</si>
  <si>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</si>
  <si>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</si>
  <si>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</si>
  <si>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</si>
  <si>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</si>
  <si>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</si>
  <si>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</si>
  <si>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</si>
  <si>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</si>
  <si>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</si>
  <si>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</si>
  <si>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</si>
  <si>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</si>
  <si>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</si>
  <si>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</si>
  <si>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</si>
  <si>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</si>
  <si>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</si>
  <si>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</si>
  <si>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</si>
  <si>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</si>
  <si>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</si>
  <si>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</si>
  <si>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</si>
  <si>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</si>
  <si>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</si>
  <si>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</si>
  <si>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</si>
  <si>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</si>
  <si>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</si>
  <si>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</si>
  <si>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</si>
  <si>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</si>
  <si>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</si>
  <si>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</si>
  <si>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</si>
  <si>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</si>
  <si>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</si>
  <si>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</si>
  <si>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</si>
  <si>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</si>
  <si>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</si>
  <si>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</si>
  <si>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</si>
  <si>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</si>
  <si>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</si>
  <si>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</si>
  <si>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</si>
  <si>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</si>
  <si>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</si>
  <si>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</si>
  <si>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</si>
  <si>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</si>
  <si>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</si>
  <si>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</si>
  <si>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</si>
  <si>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</si>
  <si>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</si>
  <si>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</si>
  <si>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</si>
  <si>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</si>
  <si>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</si>
  <si>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</si>
  <si>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</si>
  <si>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</si>
  <si>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</si>
  <si>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</si>
  <si>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</si>
  <si>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</si>
  <si>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</si>
  <si>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</si>
  <si>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</si>
  <si>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</si>
  <si>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</si>
  <si>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</si>
  <si>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</si>
  <si>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</si>
  <si>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</si>
  <si>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</si>
  <si>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</si>
  <si>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</si>
  <si>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</si>
  <si>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</si>
  <si>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</si>
  <si>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</si>
  <si>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</si>
  <si>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</si>
  <si>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</si>
  <si>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</si>
  <si>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</si>
  <si>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</si>
  <si>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</si>
  <si>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</si>
  <si>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</si>
  <si>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</si>
  <si>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</si>
  <si>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</si>
  <si>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</si>
  <si>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</si>
  <si>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</si>
  <si>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</si>
  <si>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</si>
  <si>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</si>
  <si>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</si>
  <si>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</si>
  <si>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</si>
  <si>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</si>
  <si>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</si>
  <si>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</si>
  <si>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</si>
  <si>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</si>
  <si>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</si>
  <si>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</si>
  <si>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</si>
  <si>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</si>
  <si>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</si>
  <si>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</si>
  <si>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</si>
  <si>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</si>
  <si>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</si>
  <si>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</si>
  <si>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</si>
  <si>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</si>
  <si>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</si>
  <si>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</si>
  <si>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</si>
  <si>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</si>
  <si>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</si>
  <si>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</si>
  <si>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</si>
  <si>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</si>
  <si>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</si>
  <si>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</si>
  <si>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</si>
  <si>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</si>
  <si>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</si>
  <si>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</si>
  <si>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</si>
  <si>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</si>
  <si>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</si>
  <si>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</si>
  <si>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</si>
  <si>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</si>
  <si>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</si>
  <si>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</si>
  <si>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</si>
  <si>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</si>
  <si>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</si>
  <si>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</si>
  <si>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</si>
  <si>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</si>
  <si>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</si>
  <si>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</si>
  <si>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</si>
  <si>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</si>
  <si>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</si>
  <si>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</si>
  <si>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</si>
  <si>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</si>
  <si>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</si>
  <si>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</si>
  <si>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</si>
  <si>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</si>
  <si>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</si>
  <si>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</si>
  <si>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</si>
  <si>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</si>
  <si>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</si>
  <si>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</si>
  <si>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</si>
  <si>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</si>
  <si>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</si>
  <si>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</si>
  <si>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</si>
  <si>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</si>
  <si>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</si>
  <si>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</si>
  <si>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</si>
  <si>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</si>
  <si>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</si>
  <si>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</si>
  <si>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</si>
  <si>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</si>
  <si>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</si>
  <si>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</si>
  <si>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</si>
  <si>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</si>
  <si>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</si>
  <si>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</si>
  <si>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</si>
  <si>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</si>
  <si>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</si>
  <si>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</si>
  <si>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</si>
  <si>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</si>
  <si>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</si>
  <si>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</si>
  <si>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</si>
  <si>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</si>
  <si>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</si>
  <si>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</si>
  <si>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</si>
  <si>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</si>
  <si>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</si>
  <si>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</si>
  <si>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</si>
  <si>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</si>
  <si>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</si>
  <si>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</si>
  <si>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</si>
  <si>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</si>
  <si>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</si>
  <si>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</si>
  <si>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</si>
  <si>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</si>
  <si>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</si>
  <si>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</si>
  <si>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</si>
  <si>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</si>
  <si>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</si>
  <si>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</si>
  <si>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</si>
  <si>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</si>
  <si>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</si>
  <si>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</si>
  <si>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</si>
  <si>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</si>
  <si>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</si>
  <si>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</si>
  <si>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</si>
  <si>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</si>
  <si>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</si>
  <si>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</si>
  <si>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</si>
  <si>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</si>
  <si>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</si>
  <si>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</si>
  <si>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</si>
  <si>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</si>
  <si>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</si>
  <si>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</si>
  <si>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</si>
  <si>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</si>
  <si>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</si>
  <si>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</si>
  <si>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</si>
  <si>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</si>
  <si>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</si>
  <si>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</si>
  <si>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</si>
  <si>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</si>
  <si>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</si>
  <si>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</si>
  <si>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</si>
  <si>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</si>
  <si>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</si>
  <si>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</si>
  <si>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</si>
  <si>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</si>
  <si>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</si>
  <si>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</si>
  <si>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</si>
  <si>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</si>
  <si>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</si>
  <si>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</si>
  <si>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</si>
  <si>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</si>
  <si>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</si>
  <si>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</si>
  <si>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</si>
  <si>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</si>
  <si>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</si>
  <si>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</si>
  <si>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</si>
  <si>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</si>
  <si>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</si>
  <si>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</si>
  <si>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</si>
  <si>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</si>
  <si>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</si>
  <si>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</si>
  <si>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</si>
  <si>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</si>
  <si>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</si>
  <si>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</si>
  <si>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</si>
  <si>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</si>
  <si>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</si>
  <si>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</si>
  <si>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</si>
  <si>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</si>
  <si>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</si>
  <si>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</si>
  <si>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</si>
  <si>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</si>
  <si>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</si>
  <si>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</si>
  <si>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</si>
  <si>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</si>
  <si>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</si>
  <si>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</si>
  <si>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</si>
  <si>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</si>
  <si>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</si>
  <si>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</si>
  <si>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</si>
  <si>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</si>
  <si>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</si>
  <si>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</si>
  <si>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</si>
  <si>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</si>
  <si>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</si>
  <si>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</si>
  <si>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</si>
  <si>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</si>
  <si>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</si>
  <si>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</si>
  <si>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</si>
  <si>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</si>
  <si>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</si>
  <si>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</si>
  <si>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</si>
  <si>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</si>
  <si>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</si>
  <si>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</si>
  <si>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</si>
  <si>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</si>
  <si>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</si>
  <si>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</si>
  <si>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</si>
  <si>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</si>
  <si>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</si>
  <si>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</si>
  <si>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</si>
  <si>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</si>
  <si>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</si>
  <si>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</si>
  <si>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</si>
  <si>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</si>
  <si>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</si>
  <si>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</si>
  <si>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</si>
  <si>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</si>
  <si>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</si>
  <si>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</si>
  <si>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</si>
  <si>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</si>
  <si>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</si>
  <si>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</si>
  <si>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</si>
  <si>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</si>
  <si>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</si>
  <si>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</si>
  <si>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</si>
  <si>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</si>
  <si>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</si>
  <si>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</si>
  <si>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</si>
  <si>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</si>
  <si>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</si>
  <si>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</si>
  <si>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</si>
  <si>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</si>
  <si>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</si>
  <si>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</si>
  <si>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</si>
  <si>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</si>
  <si>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</si>
  <si>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</si>
  <si>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</si>
  <si>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</si>
  <si>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</si>
  <si>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</si>
  <si>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</si>
  <si>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</si>
  <si>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</si>
  <si>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</si>
  <si>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</si>
  <si>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</si>
  <si>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</si>
  <si>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</si>
  <si>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</si>
  <si>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</si>
  <si>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</si>
  <si>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</si>
  <si>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</si>
  <si>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</si>
  <si>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</si>
  <si>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</si>
  <si>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</si>
  <si>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</si>
  <si>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</si>
  <si>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</si>
  <si>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</si>
  <si>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</si>
  <si>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</si>
  <si>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</si>
  <si>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</si>
  <si>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</si>
  <si>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</si>
  <si>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</si>
  <si>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</si>
  <si>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</si>
  <si>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</si>
  <si>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</si>
  <si>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</si>
  <si>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</si>
  <si>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</si>
  <si>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</si>
  <si>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</si>
  <si>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</si>
  <si>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</si>
  <si>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</si>
  <si>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</si>
  <si>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</si>
  <si>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</si>
  <si>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</si>
  <si>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</si>
  <si>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</si>
  <si>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</si>
  <si>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</si>
  <si>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</si>
  <si>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</si>
  <si>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</si>
  <si>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</si>
  <si>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</si>
  <si>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</si>
  <si>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</si>
  <si>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</si>
  <si>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</si>
  <si>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</si>
  <si>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</si>
  <si>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</si>
  <si>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</si>
  <si>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</si>
  <si>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</si>
  <si>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</si>
  <si>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</si>
  <si>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</si>
  <si>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</si>
  <si>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</si>
  <si>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</si>
  <si>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</si>
  <si>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</si>
  <si>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</si>
  <si>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</si>
  <si>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</si>
  <si>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</si>
  <si>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</si>
  <si>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</si>
  <si>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</si>
  <si>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</si>
  <si>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</si>
  <si>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</si>
  <si>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</si>
  <si>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</si>
  <si>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</si>
  <si>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</si>
  <si>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</si>
  <si>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</si>
  <si>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</si>
  <si>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</si>
  <si>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</si>
  <si>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</si>
  <si>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</si>
  <si>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</si>
  <si>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</si>
  <si>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</si>
  <si>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</si>
  <si>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</si>
  <si>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</si>
  <si>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</si>
  <si>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</si>
  <si>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</si>
  <si>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</si>
  <si>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</si>
  <si>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</si>
  <si>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</si>
  <si>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</si>
  <si>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</si>
  <si>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</si>
  <si>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</si>
  <si>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</si>
  <si>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</si>
  <si>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</si>
  <si>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</si>
  <si>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</si>
  <si>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</si>
  <si>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</si>
  <si>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</si>
  <si>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</si>
  <si>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</si>
  <si>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</si>
  <si>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</si>
  <si>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</si>
  <si>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</si>
  <si>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</si>
  <si>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</si>
  <si>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</si>
  <si>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</si>
  <si>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</si>
  <si>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</si>
  <si>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</si>
  <si>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</si>
  <si>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</si>
  <si>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</si>
  <si>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</si>
  <si>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</si>
  <si>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</si>
  <si>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</si>
  <si>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</si>
  <si>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</si>
  <si>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</si>
  <si>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</si>
  <si>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</si>
  <si>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</si>
  <si>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</si>
  <si>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</si>
  <si>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</si>
  <si>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</si>
  <si>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</si>
  <si>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</si>
  <si>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</si>
  <si>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</si>
  <si>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</si>
  <si>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</si>
  <si>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</si>
  <si>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</si>
  <si>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</si>
  <si>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</si>
  <si>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</si>
  <si>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</si>
  <si>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</si>
  <si>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</si>
  <si>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</si>
  <si>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</si>
  <si>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</si>
  <si>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</si>
  <si>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</si>
  <si>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</si>
  <si>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</si>
  <si>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</si>
  <si>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</si>
  <si>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</si>
  <si>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</si>
  <si>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</si>
  <si>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</si>
  <si>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</si>
  <si>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</si>
  <si>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</si>
  <si>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</si>
  <si>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</si>
  <si>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</si>
  <si>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</si>
  <si>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</si>
  <si>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</si>
  <si>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</si>
  <si>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</si>
  <si>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</si>
  <si>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</si>
  <si>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</si>
  <si>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</si>
  <si>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</si>
  <si>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</si>
  <si>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</si>
  <si>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</si>
  <si>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</si>
  <si>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</si>
  <si>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</si>
  <si>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</si>
  <si>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</si>
  <si>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</si>
  <si>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</si>
  <si>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</si>
  <si>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</si>
  <si>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</si>
  <si>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</si>
  <si>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</si>
  <si>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</si>
  <si>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</si>
  <si>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</si>
  <si>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</si>
  <si>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</si>
  <si>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</si>
  <si>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</si>
  <si>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</si>
  <si>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</si>
  <si>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</si>
  <si>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</si>
  <si>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</si>
  <si>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</si>
  <si>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</si>
  <si>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</si>
  <si>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</si>
  <si>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</si>
  <si>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</si>
  <si>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</si>
  <si>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</si>
  <si>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</si>
  <si>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</si>
  <si>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</si>
  <si>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</si>
  <si>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</si>
  <si>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</si>
  <si>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</si>
  <si>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</si>
  <si>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</si>
  <si>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</si>
  <si>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</si>
  <si>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</si>
  <si>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</si>
  <si>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</si>
  <si>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</si>
  <si>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</si>
  <si>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</si>
  <si>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</si>
  <si>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</si>
  <si>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</si>
  <si>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</si>
  <si>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</si>
  <si>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</si>
  <si>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</si>
  <si>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</si>
  <si>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</si>
  <si>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</si>
  <si>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</si>
  <si>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</si>
  <si>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</si>
  <si>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</si>
  <si>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</si>
  <si>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</si>
  <si>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</si>
  <si>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</si>
  <si>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</si>
  <si>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</si>
  <si>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</si>
  <si>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</si>
  <si>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</si>
  <si>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</si>
  <si>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</si>
  <si>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</si>
  <si>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</si>
  <si>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</si>
  <si>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</si>
  <si>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</si>
  <si>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</si>
  <si>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</si>
  <si>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</si>
  <si>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</si>
  <si>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</si>
  <si>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</si>
  <si>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</si>
  <si>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</si>
  <si>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</si>
  <si>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</si>
  <si>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</si>
  <si>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</si>
  <si>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</si>
  <si>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</si>
  <si>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</si>
  <si>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</si>
  <si>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</si>
  <si>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</si>
  <si>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</si>
  <si>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</si>
  <si>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</si>
  <si>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</si>
  <si>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</si>
  <si>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</si>
  <si>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</si>
  <si>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</si>
  <si>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</si>
  <si>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</si>
  <si>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</si>
  <si>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</si>
  <si>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</si>
  <si>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</si>
  <si>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</si>
  <si>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</si>
  <si>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</si>
  <si>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</si>
  <si>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</si>
  <si>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</si>
  <si>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</si>
  <si>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</si>
  <si>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</si>
  <si>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</si>
  <si>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</si>
  <si>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</si>
  <si>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</si>
  <si>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</si>
  <si>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</si>
  <si>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</si>
  <si>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</si>
  <si>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</si>
  <si>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</si>
  <si>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</si>
  <si>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</si>
  <si>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</si>
  <si>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</si>
  <si>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</si>
  <si>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</si>
  <si>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</si>
  <si>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</si>
  <si>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</si>
  <si>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</si>
  <si>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</si>
  <si>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</si>
  <si>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</si>
  <si>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</si>
  <si>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</si>
  <si>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</si>
  <si>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</si>
  <si>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</si>
  <si>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</si>
  <si>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</si>
  <si>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</si>
  <si>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</si>
  <si>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</si>
  <si>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</si>
  <si>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</si>
  <si>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</si>
  <si>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</si>
  <si>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</si>
  <si>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</si>
  <si>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</si>
  <si>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</si>
  <si>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</si>
  <si>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</si>
  <si>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</si>
  <si>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</si>
  <si>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</si>
  <si>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</si>
  <si>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</si>
  <si>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</si>
  <si>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</si>
  <si>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</si>
  <si>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</si>
  <si>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</si>
  <si>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</si>
  <si>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</si>
  <si>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</si>
  <si>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</si>
  <si>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</si>
  <si>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</si>
  <si>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</si>
  <si>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</si>
  <si>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</si>
  <si>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</si>
  <si>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</si>
  <si>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</si>
  <si>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</si>
  <si>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</si>
  <si>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</si>
  <si>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</si>
  <si>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</si>
  <si>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</si>
  <si>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</si>
  <si>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</si>
  <si>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</si>
  <si>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</si>
  <si>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</si>
  <si>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</si>
  <si>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</si>
  <si>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</si>
  <si>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</si>
  <si>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</si>
  <si>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</si>
  <si>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</si>
  <si>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</si>
  <si>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</si>
  <si>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</si>
  <si>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</si>
  <si>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</si>
  <si>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</si>
  <si>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</si>
  <si>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</si>
  <si>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</si>
  <si>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</si>
  <si>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</si>
  <si>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</si>
  <si>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</si>
  <si>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</si>
  <si>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</si>
  <si>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</si>
  <si>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</si>
  <si>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</si>
  <si>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</si>
  <si>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</si>
  <si>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</si>
  <si>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</si>
  <si>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</si>
  <si>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</si>
  <si>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</si>
  <si>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</si>
  <si>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</si>
  <si>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</si>
  <si>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</si>
  <si>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</si>
  <si>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</si>
  <si>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</si>
  <si>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</si>
  <si>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</si>
  <si>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</si>
  <si>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</si>
  <si>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</si>
  <si>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</si>
  <si>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</si>
  <si>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</si>
  <si>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</si>
  <si>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</si>
  <si>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</si>
  <si>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</si>
  <si>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</si>
  <si>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</si>
  <si>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</si>
  <si>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</si>
  <si>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</si>
  <si>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</si>
  <si>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</si>
  <si>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</si>
  <si>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</si>
  <si>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</si>
  <si>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</si>
  <si>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</si>
  <si>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</si>
  <si>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</si>
  <si>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</si>
  <si>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</si>
  <si>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</si>
  <si>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</si>
  <si>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</si>
  <si>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</si>
  <si>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</si>
  <si>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</si>
  <si>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</si>
  <si>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</si>
  <si>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</si>
  <si>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</si>
  <si>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</si>
  <si>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</si>
  <si>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</si>
  <si>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</si>
  <si>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</si>
  <si>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</si>
  <si>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</si>
  <si>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</si>
  <si>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</si>
  <si>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</si>
  <si>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</si>
  <si>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</si>
  <si>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</si>
  <si>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</si>
  <si>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</si>
  <si>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</si>
  <si>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</si>
  <si>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</si>
  <si>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</si>
  <si>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</si>
  <si>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</si>
  <si>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</si>
  <si>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</si>
  <si>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</si>
  <si>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</si>
  <si>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</si>
  <si>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</si>
  <si>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</si>
  <si>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</si>
  <si>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</si>
  <si>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</si>
  <si>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</si>
  <si>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</si>
  <si>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</si>
  <si>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</si>
  <si>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</si>
  <si>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</si>
  <si>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</si>
  <si>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</si>
  <si>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</si>
  <si>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</si>
  <si>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</si>
  <si>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</si>
  <si>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</si>
  <si>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</si>
  <si>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</si>
  <si>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</si>
  <si>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</si>
  <si>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</si>
  <si>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</si>
  <si>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</si>
  <si>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</si>
  <si>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</si>
  <si>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</si>
  <si>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</si>
  <si>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</si>
  <si>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</si>
  <si>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</si>
  <si>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</si>
  <si>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</si>
  <si>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</si>
  <si>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</si>
  <si>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</si>
  <si>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</si>
  <si>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</si>
  <si>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</si>
  <si>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</si>
  <si>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</si>
  <si>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</si>
  <si>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</si>
  <si>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</si>
  <si>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</si>
  <si>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</si>
  <si>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</si>
  <si>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</si>
  <si>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</si>
  <si>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</si>
  <si>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</si>
  <si>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</si>
  <si>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</si>
  <si>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</si>
  <si>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</si>
  <si>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</si>
  <si>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</si>
  <si>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</si>
  <si>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</si>
  <si>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</si>
  <si>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</si>
  <si>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</si>
  <si>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</si>
  <si>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</si>
  <si>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</si>
  <si>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</si>
  <si>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</si>
  <si>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</si>
  <si>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</si>
  <si>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</si>
  <si>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</si>
  <si>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</si>
  <si>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</si>
  <si>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</si>
  <si>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</si>
  <si>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</si>
  <si>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</si>
  <si>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</si>
  <si>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</si>
  <si>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</si>
  <si>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</si>
  <si>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</si>
  <si>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</si>
  <si>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</si>
  <si>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</si>
  <si>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</si>
  <si>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</si>
  <si>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</si>
  <si>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</si>
  <si>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</si>
  <si>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</si>
  <si>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</si>
  <si>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</si>
  <si>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</si>
  <si>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</si>
  <si>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</si>
  <si>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</si>
  <si>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</si>
  <si>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</si>
  <si>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</si>
  <si>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</si>
  <si>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</si>
  <si>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</si>
  <si>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</si>
  <si>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</si>
  <si>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</si>
  <si>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</si>
  <si>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</si>
  <si>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</si>
  <si>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</si>
  <si>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</si>
  <si>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</si>
  <si>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</si>
  <si>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</si>
  <si>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</si>
  <si>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</si>
  <si>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</si>
  <si>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</si>
  <si>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</si>
  <si>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</si>
  <si>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</si>
  <si>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</si>
  <si>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</si>
  <si>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</si>
  <si>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</si>
  <si>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</si>
  <si>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</si>
  <si>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</si>
  <si>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</si>
  <si>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</si>
  <si>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</si>
  <si>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</si>
  <si>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</si>
  <si>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</si>
  <si>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</si>
  <si>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</si>
  <si>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</si>
  <si>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</si>
  <si>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</si>
  <si>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</si>
  <si>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</si>
  <si>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</si>
  <si>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</si>
  <si>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</si>
  <si>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</si>
  <si>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</si>
  <si>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</si>
  <si>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</si>
  <si>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</si>
  <si>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</si>
  <si>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</si>
  <si>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</si>
  <si>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</si>
  <si>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</si>
  <si>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</si>
  <si>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</si>
  <si>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</si>
  <si>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</si>
  <si>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</si>
  <si>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</si>
  <si>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</si>
  <si>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</si>
  <si>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</si>
  <si>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</si>
  <si>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</si>
  <si>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</si>
  <si>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</si>
  <si>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</si>
  <si>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</si>
  <si>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</si>
  <si>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</si>
  <si>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</si>
  <si>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</si>
  <si>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</si>
  <si>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</si>
  <si>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</si>
  <si>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</si>
  <si>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</si>
  <si>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</si>
  <si>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</si>
  <si>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</si>
  <si>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</si>
  <si>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</si>
  <si>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</si>
  <si>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</si>
  <si>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</si>
  <si>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</si>
  <si>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</si>
  <si>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</si>
  <si>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</si>
  <si>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</si>
  <si>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</si>
  <si>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</si>
  <si>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</si>
  <si>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</si>
  <si>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</si>
  <si>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</si>
  <si>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</si>
  <si>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</si>
  <si>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</si>
  <si>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</si>
  <si>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</si>
  <si>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</si>
  <si>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</si>
  <si>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</si>
  <si>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</si>
  <si>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</si>
  <si>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</si>
  <si>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</si>
  <si>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</si>
  <si>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</si>
  <si>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</si>
  <si>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</si>
  <si>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</si>
  <si>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</si>
  <si>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</si>
  <si>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</si>
  <si>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</si>
  <si>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</si>
  <si>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</si>
  <si>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</si>
  <si>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</si>
  <si>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</si>
  <si>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</si>
  <si>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</si>
  <si>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</si>
  <si>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</si>
  <si>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</si>
  <si>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</si>
  <si>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</si>
  <si>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</si>
  <si>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</si>
  <si>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</si>
  <si>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</si>
  <si>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</si>
  <si>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</si>
  <si>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</si>
  <si>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</si>
  <si>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</si>
  <si>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</si>
  <si>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</si>
  <si>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</si>
  <si>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</si>
  <si>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</si>
  <si>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</si>
  <si>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</si>
  <si>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</si>
  <si>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</si>
  <si>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</si>
  <si>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</si>
  <si>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</si>
  <si>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</si>
  <si>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</si>
  <si>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</si>
  <si>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</si>
  <si>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</si>
  <si>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</si>
  <si>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</si>
  <si>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</si>
  <si>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</si>
  <si>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</si>
  <si>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</si>
  <si>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</si>
  <si>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</si>
  <si>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</si>
  <si>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</si>
  <si>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</si>
  <si>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</si>
  <si>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</si>
  <si>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</si>
  <si>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</si>
  <si>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</si>
  <si>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</si>
  <si>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</si>
  <si>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</si>
  <si>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</si>
  <si>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</si>
  <si>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</si>
  <si>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</si>
  <si>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</si>
  <si>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</si>
  <si>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</si>
  <si>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</si>
  <si>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</si>
  <si>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</si>
  <si>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</si>
  <si>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</si>
  <si>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</si>
  <si>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</si>
  <si>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</si>
  <si>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</si>
  <si>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</si>
  <si>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</si>
  <si>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</si>
  <si>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</si>
  <si>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</si>
  <si>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</si>
  <si>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</si>
  <si>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</si>
  <si>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</si>
  <si>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</si>
  <si>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</si>
  <si>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</si>
  <si>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</si>
  <si>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</si>
  <si>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</si>
  <si>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</si>
  <si>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</si>
  <si>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</si>
  <si>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</si>
  <si>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</si>
  <si>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</si>
  <si>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</si>
  <si>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</si>
  <si>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</si>
  <si>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</si>
  <si>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</si>
  <si>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</si>
  <si>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</si>
  <si>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</si>
  <si>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</si>
  <si>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</si>
  <si>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</si>
  <si>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</si>
  <si>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</si>
  <si>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</si>
  <si>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</si>
  <si>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</si>
  <si>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</si>
  <si>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</si>
  <si>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</si>
  <si>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</si>
  <si>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</si>
  <si>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</si>
  <si>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</si>
  <si>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</si>
  <si>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</si>
  <si>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</si>
  <si>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</si>
  <si>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</si>
  <si>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</si>
  <si>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</si>
  <si>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</si>
  <si>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</si>
  <si>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</si>
  <si>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</si>
  <si>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</si>
  <si>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</si>
  <si>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</si>
  <si>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</si>
  <si>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</si>
  <si>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</si>
  <si>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</si>
  <si>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</si>
  <si>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</si>
  <si>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</si>
  <si>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</si>
  <si>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</si>
  <si>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</si>
  <si>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</si>
  <si>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</si>
  <si>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</si>
  <si>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</si>
  <si>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</si>
  <si>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</si>
  <si>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</si>
  <si>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</si>
  <si>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</si>
  <si>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</si>
  <si>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</si>
  <si>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</si>
  <si>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</si>
  <si>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</si>
  <si>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</si>
  <si>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</si>
  <si>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</si>
  <si>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</si>
  <si>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</si>
  <si>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</si>
  <si>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</si>
  <si>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</si>
  <si>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</si>
  <si>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</si>
  <si>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</si>
  <si>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</si>
  <si>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</si>
  <si>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</si>
  <si>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</si>
  <si>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</si>
  <si>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</si>
  <si>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</si>
  <si>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</si>
  <si>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</si>
  <si>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</si>
  <si>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</si>
  <si>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</si>
  <si>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</si>
  <si>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</si>
  <si>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</si>
  <si>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</si>
  <si>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</si>
  <si>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</si>
  <si>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</si>
  <si>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</si>
  <si>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</si>
  <si>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</si>
  <si>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</si>
  <si>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</si>
  <si>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</si>
  <si>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</si>
  <si>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</si>
  <si>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</si>
  <si>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</si>
  <si>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</si>
  <si>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</si>
  <si>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</si>
  <si>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</si>
  <si>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</si>
  <si>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</si>
  <si>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</si>
  <si>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</si>
  <si>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</si>
  <si>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</si>
  <si>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</si>
  <si>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</si>
  <si>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</si>
  <si>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</si>
  <si>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</si>
  <si>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</si>
  <si>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</si>
  <si>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</si>
  <si>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</si>
  <si>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</si>
  <si>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</si>
  <si>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</si>
  <si>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</si>
  <si>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</si>
  <si>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</si>
  <si>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</si>
  <si>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</si>
  <si>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</si>
  <si>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</si>
  <si>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</si>
  <si>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</si>
  <si>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</si>
  <si>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</si>
  <si>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</si>
  <si>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</si>
  <si>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</si>
  <si>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</si>
  <si>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</si>
  <si>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</si>
  <si>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</si>
  <si>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</si>
  <si>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</si>
  <si>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</si>
  <si>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</si>
  <si>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</si>
  <si>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</si>
  <si>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</si>
  <si>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</si>
  <si>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</si>
  <si>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</si>
  <si>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</si>
  <si>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</si>
  <si>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</si>
  <si>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</si>
  <si>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</si>
  <si>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</si>
  <si>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</si>
  <si>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</si>
  <si>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</si>
  <si>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</si>
  <si>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</si>
  <si>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</si>
  <si>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</si>
  <si>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</si>
  <si>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</si>
  <si>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</si>
  <si>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</si>
  <si>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</si>
  <si>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</si>
  <si>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</si>
  <si>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</si>
  <si>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</si>
  <si>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</si>
  <si>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</si>
  <si>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</si>
  <si>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</si>
  <si>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</si>
  <si>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</si>
  <si>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</si>
  <si>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</si>
  <si>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</si>
  <si>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</si>
  <si>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</si>
  <si>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</si>
  <si>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</si>
  <si>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</si>
  <si>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</si>
  <si>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</si>
  <si>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</si>
  <si>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</si>
  <si>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</si>
  <si>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</si>
  <si>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</si>
  <si>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</si>
  <si>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</si>
  <si>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</si>
  <si>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</si>
  <si>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</si>
  <si>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</si>
  <si>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</si>
  <si>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</si>
  <si>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</si>
  <si>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</si>
  <si>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</si>
  <si>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</si>
  <si>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</si>
  <si>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</si>
  <si>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</si>
  <si>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</si>
  <si>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</si>
  <si>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</si>
  <si>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</si>
  <si>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</si>
  <si>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</si>
  <si>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</si>
  <si>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</si>
  <si>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</si>
  <si>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</si>
  <si>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</si>
  <si>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</si>
  <si>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</si>
  <si>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</si>
  <si>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</si>
  <si>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</si>
  <si>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</si>
  <si>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</si>
  <si>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</si>
  <si>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</si>
  <si>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</si>
  <si>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</si>
  <si>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</si>
  <si>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</si>
  <si>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</si>
  <si>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</si>
  <si>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</si>
  <si>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</si>
  <si>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</si>
  <si>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</si>
  <si>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</si>
  <si>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</si>
  <si>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</si>
  <si>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</si>
  <si>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</si>
  <si>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</si>
  <si>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</si>
  <si>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</si>
  <si>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</si>
  <si>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</si>
  <si>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</si>
  <si>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</si>
  <si>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</si>
  <si>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</si>
  <si>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</si>
  <si>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</si>
  <si>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</si>
  <si>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</si>
  <si>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</si>
  <si>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</si>
  <si>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</si>
  <si>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</si>
  <si>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</si>
  <si>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</si>
  <si>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</si>
  <si>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</si>
  <si>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</si>
  <si>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</si>
  <si>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</si>
  <si>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</si>
  <si>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</si>
  <si>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</si>
  <si>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</si>
  <si>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</si>
  <si>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</si>
  <si>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</si>
  <si>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</si>
  <si>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</si>
  <si>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</si>
  <si>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</si>
  <si>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</si>
  <si>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</si>
  <si>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</si>
  <si>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</si>
  <si>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</si>
  <si>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</si>
  <si>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</si>
  <si>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</si>
  <si>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</si>
  <si>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</si>
  <si>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</si>
  <si>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</si>
  <si>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</si>
  <si>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</si>
  <si>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</si>
  <si>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</si>
  <si>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</si>
  <si>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</si>
  <si>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</si>
  <si>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</si>
  <si>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</si>
  <si>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</si>
  <si>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</si>
  <si>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</si>
  <si>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</si>
  <si>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</si>
  <si>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</si>
  <si>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</si>
  <si>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</si>
  <si>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</si>
  <si>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</si>
  <si>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</si>
  <si>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</si>
  <si>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</si>
  <si>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</si>
  <si>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</si>
  <si>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</si>
  <si>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</si>
  <si>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</si>
  <si>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</si>
  <si>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</si>
  <si>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</si>
  <si>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</si>
  <si>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</si>
  <si>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</si>
  <si>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</si>
  <si>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</si>
  <si>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</si>
  <si>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</si>
  <si>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</si>
  <si>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</si>
  <si>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</si>
  <si>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</si>
  <si>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</si>
  <si>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</si>
  <si>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</si>
  <si>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</si>
  <si>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</si>
  <si>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</si>
  <si>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</si>
  <si>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</si>
  <si>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</si>
  <si>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</si>
  <si>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</si>
  <si>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</si>
  <si>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</si>
  <si>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</si>
  <si>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</si>
  <si>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</si>
  <si>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</si>
  <si>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</si>
  <si>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</si>
  <si>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</si>
  <si>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</si>
  <si>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</si>
  <si>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</si>
  <si>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</si>
  <si>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</si>
  <si>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</si>
  <si>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</si>
  <si>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</si>
  <si>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</si>
  <si>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</si>
  <si>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</si>
  <si>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</si>
  <si>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</si>
  <si>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</si>
  <si>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</si>
  <si>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</si>
  <si>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</si>
  <si>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</si>
  <si>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</si>
  <si>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</si>
  <si>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</si>
  <si>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</si>
  <si>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</si>
  <si>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</si>
  <si>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</si>
  <si>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</si>
  <si>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</si>
  <si>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</si>
  <si>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</si>
  <si>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</si>
  <si>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</si>
  <si>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</si>
  <si>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</si>
  <si>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</si>
  <si>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</si>
  <si>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</si>
  <si>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</si>
  <si>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</si>
  <si>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</si>
  <si>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</si>
  <si>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</si>
  <si>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</si>
  <si>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</si>
  <si>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</si>
  <si>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</si>
  <si>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</si>
  <si>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</si>
  <si>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</si>
  <si>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</si>
  <si>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</si>
  <si>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</si>
  <si>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</si>
  <si>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</si>
  <si>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</si>
  <si>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</si>
  <si>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</si>
  <si>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</si>
  <si>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</si>
  <si>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</si>
  <si>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</si>
  <si>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</si>
  <si>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</si>
  <si>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</si>
  <si>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</si>
  <si>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</si>
  <si>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</si>
  <si>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</si>
  <si>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</si>
  <si>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</si>
  <si>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</si>
  <si>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</si>
  <si>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</si>
  <si>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</si>
  <si>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</si>
  <si>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</si>
  <si>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</si>
  <si>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</si>
  <si>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</si>
  <si>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</si>
  <si>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</si>
  <si>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</si>
  <si>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</si>
  <si>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</si>
  <si>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</si>
  <si>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</si>
  <si>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</si>
  <si>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</si>
  <si>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</si>
  <si>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</si>
  <si>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</si>
  <si>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</si>
  <si>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</si>
  <si>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</si>
  <si>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</si>
  <si>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</si>
  <si>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</si>
  <si>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</si>
  <si>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</si>
  <si>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</si>
  <si>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</si>
  <si>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</si>
  <si>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</si>
  <si>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</si>
  <si>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</si>
  <si>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</si>
  <si>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</si>
  <si>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</si>
  <si>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</si>
  <si>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</si>
  <si>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</si>
  <si>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</si>
  <si>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</si>
  <si>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</si>
  <si>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</si>
  <si>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</si>
  <si>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</si>
  <si>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</si>
  <si>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</si>
  <si>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</si>
  <si>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</si>
  <si>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</si>
  <si>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</si>
  <si>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</si>
  <si>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</si>
  <si>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</si>
  <si>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</si>
  <si>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</si>
  <si>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</si>
  <si>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</si>
  <si>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</si>
  <si>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</si>
  <si>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</si>
  <si>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</si>
  <si>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</si>
  <si>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</si>
  <si>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</si>
  <si>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</si>
  <si>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</si>
  <si>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</si>
  <si>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</si>
  <si>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</si>
  <si>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</si>
  <si>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</si>
  <si>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</si>
  <si>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</si>
  <si>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</si>
  <si>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</si>
  <si>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</si>
  <si>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</si>
  <si>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</si>
  <si>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</si>
  <si>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</si>
  <si>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</si>
  <si>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</si>
  <si>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</si>
  <si>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</si>
  <si>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</si>
  <si>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</si>
  <si>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</si>
  <si>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</si>
  <si>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</si>
  <si>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</si>
  <si>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</si>
  <si>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</si>
  <si>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</si>
  <si>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</si>
  <si>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</si>
  <si>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</si>
  <si>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</si>
  <si>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</si>
  <si>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</si>
  <si>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</si>
  <si>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</si>
  <si>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</si>
  <si>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</si>
  <si>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</si>
  <si>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</si>
  <si>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</si>
  <si>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</si>
  <si>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</si>
  <si>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</si>
  <si>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</si>
  <si>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</si>
  <si>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</si>
  <si>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</si>
  <si>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</si>
  <si>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</si>
  <si>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</si>
  <si>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</si>
  <si>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</si>
  <si>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</si>
  <si>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</si>
  <si>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</si>
  <si>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</si>
  <si>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</si>
  <si>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</si>
  <si>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</si>
  <si>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</si>
  <si>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</si>
  <si>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</si>
  <si>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</si>
  <si>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</si>
  <si>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</si>
  <si>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</si>
  <si>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</si>
  <si>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</si>
  <si>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</si>
  <si>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</si>
  <si>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</si>
  <si>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</si>
  <si>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</si>
  <si>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</si>
  <si>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</si>
  <si>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</si>
  <si>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</si>
  <si>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</si>
  <si>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</si>
  <si>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</si>
  <si>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</si>
  <si>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</si>
  <si>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</si>
  <si>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</si>
  <si>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</si>
  <si>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</si>
  <si>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</si>
  <si>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</si>
  <si>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</si>
  <si>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</si>
  <si>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</si>
  <si>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</si>
  <si>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</si>
  <si>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</si>
  <si>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</si>
  <si>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</si>
  <si>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</si>
  <si>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</si>
  <si>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</si>
  <si>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</si>
  <si>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</si>
  <si>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</si>
  <si>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</si>
  <si>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</si>
  <si>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</si>
  <si>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</si>
  <si>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</si>
  <si>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</si>
  <si>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</si>
  <si>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</si>
  <si>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</si>
  <si>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</si>
  <si>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</si>
  <si>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</si>
  <si>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</si>
  <si>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</si>
  <si>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</si>
  <si>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</si>
  <si>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</si>
  <si>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</si>
  <si>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</si>
  <si>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</si>
  <si>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</si>
  <si>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</si>
  <si>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</si>
  <si>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</si>
  <si>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</si>
  <si>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</si>
  <si>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</si>
  <si>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</si>
  <si>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</si>
  <si>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</si>
  <si>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</si>
  <si>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</si>
  <si>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</si>
  <si>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</si>
  <si>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</si>
  <si>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</si>
  <si>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</si>
  <si>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</si>
  <si>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</si>
  <si>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</si>
  <si>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</si>
  <si>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</si>
  <si>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</si>
  <si>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</si>
  <si>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</si>
  <si>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</si>
  <si>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</si>
  <si>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</si>
  <si>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</si>
  <si>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</si>
  <si>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</si>
  <si>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</si>
  <si>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</si>
  <si>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</si>
  <si>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</si>
  <si>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</si>
  <si>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</si>
  <si>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</si>
  <si>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</si>
  <si>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</si>
  <si>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</si>
  <si>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</si>
  <si>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</si>
  <si>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</si>
  <si>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</si>
  <si>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</si>
  <si>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</si>
  <si>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</si>
  <si>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</si>
  <si>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</si>
  <si>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</si>
  <si>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</si>
  <si>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</si>
  <si>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</si>
  <si>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</si>
  <si>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</si>
  <si>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</si>
  <si>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</si>
  <si>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</si>
  <si>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</si>
  <si>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</si>
  <si>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</si>
  <si>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</si>
  <si>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</si>
  <si>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</si>
  <si>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</si>
  <si>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</si>
  <si>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</si>
  <si>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</si>
  <si>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</si>
  <si>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</si>
  <si>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</si>
  <si>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</si>
  <si>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</si>
  <si>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</si>
  <si>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</si>
  <si>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</si>
  <si>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</si>
  <si>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</si>
  <si>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</si>
  <si>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</si>
  <si>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</si>
  <si>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</si>
  <si>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</si>
  <si>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</si>
  <si>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</si>
  <si>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</si>
  <si>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</si>
  <si>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</si>
  <si>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</si>
  <si>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</si>
  <si>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</si>
  <si>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</si>
  <si>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</si>
  <si>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</si>
  <si>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</si>
  <si>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</si>
  <si>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</si>
  <si>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</si>
  <si>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</si>
  <si>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</si>
  <si>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</si>
  <si>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</si>
  <si>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</si>
  <si>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</si>
  <si>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</si>
  <si>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</si>
  <si>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</si>
  <si>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</si>
  <si>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</si>
  <si>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</si>
  <si>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</si>
  <si>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</si>
  <si>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</si>
  <si>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</si>
  <si>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</si>
  <si>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</si>
  <si>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</si>
  <si>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</si>
  <si>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</si>
  <si>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</si>
  <si>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</si>
  <si>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</si>
  <si>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</si>
  <si>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</si>
  <si>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</si>
  <si>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</si>
  <si>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</si>
  <si>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</si>
  <si>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</si>
  <si>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</si>
  <si>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</si>
  <si>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</si>
  <si>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</si>
  <si>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</si>
  <si>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</si>
  <si>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</si>
  <si>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</si>
  <si>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</si>
  <si>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</si>
  <si>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</si>
  <si>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</si>
  <si>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</si>
  <si>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</si>
  <si>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</si>
  <si>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</si>
  <si>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</si>
  <si>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</si>
  <si>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</si>
  <si>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</si>
  <si>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</si>
  <si>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</si>
  <si>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</si>
  <si>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</si>
  <si>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</si>
  <si>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</si>
  <si>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</si>
  <si>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</si>
  <si>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</si>
  <si>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</si>
  <si>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</si>
  <si>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</si>
  <si>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</si>
  <si>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</si>
  <si>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</si>
  <si>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</si>
  <si>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</si>
  <si>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</si>
  <si>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</si>
  <si>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</si>
  <si>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</si>
  <si>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</si>
  <si>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</si>
  <si>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</si>
  <si>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</si>
  <si>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</si>
  <si>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</si>
  <si>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</si>
  <si>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</si>
  <si>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</si>
  <si>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</si>
  <si>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</si>
  <si>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</si>
  <si>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</si>
  <si>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</si>
  <si>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</si>
  <si>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</si>
  <si>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</si>
  <si>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</si>
  <si>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</si>
  <si>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</si>
  <si>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</si>
  <si>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</si>
  <si>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</si>
  <si>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</si>
  <si>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</si>
  <si>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</si>
  <si>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</si>
  <si>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</si>
  <si>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</si>
  <si>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</si>
  <si>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</si>
  <si>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</si>
  <si>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</si>
  <si>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</si>
  <si>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</si>
  <si>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</si>
  <si>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</si>
  <si>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</si>
  <si>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</si>
  <si>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</si>
  <si>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</si>
  <si>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</si>
  <si>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</si>
  <si>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</si>
  <si>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</si>
  <si>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</si>
  <si>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</si>
  <si>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</si>
  <si>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</si>
  <si>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</si>
  <si>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</si>
  <si>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</si>
  <si>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</si>
  <si>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</si>
  <si>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</si>
  <si>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</si>
  <si>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</si>
  <si>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</si>
  <si>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</si>
  <si>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</si>
  <si>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</si>
  <si>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</si>
  <si>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</si>
  <si>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</si>
  <si>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</si>
  <si>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</si>
  <si>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</si>
  <si>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</si>
  <si>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</si>
  <si>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</si>
  <si>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</si>
  <si>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</si>
  <si>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</si>
  <si>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</si>
  <si>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</si>
  <si>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</si>
  <si>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</si>
  <si>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</si>
  <si>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</si>
  <si>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</si>
  <si>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</si>
  <si>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</si>
  <si>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</si>
  <si>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</si>
  <si>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</si>
  <si>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</si>
  <si>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</si>
  <si>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</si>
  <si>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</si>
  <si>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</si>
  <si>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</si>
  <si>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</si>
  <si>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</si>
  <si>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</si>
  <si>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</si>
  <si>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</si>
  <si>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</si>
  <si>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</si>
  <si>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</si>
  <si>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</si>
  <si>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</si>
  <si>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</si>
  <si>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</si>
  <si>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</si>
  <si>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</si>
  <si>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</si>
  <si>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</si>
  <si>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</si>
  <si>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</si>
  <si>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</si>
  <si>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</si>
  <si>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</si>
  <si>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</si>
  <si>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</si>
  <si>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</si>
  <si>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</si>
  <si>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</si>
  <si>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</si>
  <si>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</si>
  <si>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</si>
  <si>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</si>
  <si>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</si>
  <si>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</si>
  <si>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</si>
  <si>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</si>
  <si>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</si>
  <si>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</si>
  <si>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</si>
  <si>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</si>
  <si>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</si>
  <si>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</si>
  <si>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</si>
  <si>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</si>
  <si>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</si>
  <si>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</si>
  <si>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</si>
  <si>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</si>
  <si>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</si>
  <si>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</si>
  <si>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</si>
  <si>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</si>
  <si>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</si>
  <si>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</si>
  <si>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</si>
  <si>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</si>
  <si>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</si>
  <si>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</si>
  <si>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</si>
  <si>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</si>
  <si>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</si>
  <si>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</si>
  <si>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</si>
  <si>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</si>
  <si>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</si>
  <si>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</si>
  <si>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</si>
  <si>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</si>
  <si>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</si>
  <si>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</si>
  <si>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</si>
  <si>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</si>
  <si>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</si>
  <si>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</si>
  <si>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</si>
  <si>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</si>
  <si>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</si>
  <si>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</si>
  <si>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</si>
  <si>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</si>
  <si>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</si>
  <si>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</si>
  <si>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</si>
  <si>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</si>
  <si>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</si>
  <si>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</si>
  <si>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</si>
  <si>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</si>
  <si>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</si>
  <si>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</si>
  <si>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</si>
  <si>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</si>
  <si>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</si>
  <si>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</si>
  <si>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</si>
  <si>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</si>
  <si>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</si>
  <si>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</si>
  <si>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</si>
  <si>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</si>
  <si>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</si>
  <si>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</si>
  <si>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</si>
  <si>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</si>
  <si>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</si>
  <si>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</si>
  <si>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</si>
  <si>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</si>
  <si>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</si>
  <si>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</si>
  <si>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</si>
  <si>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</si>
  <si>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</si>
  <si>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</si>
  <si>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</si>
  <si>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</si>
  <si>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</si>
  <si>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</si>
  <si>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</si>
  <si>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</si>
  <si>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</si>
  <si>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</si>
  <si>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</si>
  <si>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</si>
  <si>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</si>
  <si>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</si>
  <si>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</si>
  <si>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</si>
  <si>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</si>
  <si>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</si>
  <si>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</si>
  <si>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</si>
  <si>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</si>
  <si>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</si>
  <si>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</si>
  <si>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</si>
  <si>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</si>
  <si>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</si>
  <si>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</si>
  <si>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</si>
  <si>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</si>
  <si>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</si>
  <si>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</si>
  <si>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</si>
  <si>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</si>
  <si>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</si>
  <si>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</si>
  <si>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</si>
  <si>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</si>
  <si>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</si>
  <si>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</si>
  <si>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</si>
  <si>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</si>
  <si>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</si>
  <si>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</si>
  <si>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</si>
  <si>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</si>
  <si>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</si>
  <si>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</si>
  <si>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</si>
  <si>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</si>
  <si>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</si>
  <si>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</si>
  <si>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</si>
  <si>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</si>
  <si>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</si>
  <si>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</si>
  <si>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</si>
  <si>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</si>
  <si>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</si>
  <si>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</si>
  <si>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</si>
  <si>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</si>
  <si>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</si>
  <si>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</si>
  <si>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</si>
  <si>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</si>
  <si>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</si>
  <si>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</si>
  <si>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</si>
  <si>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</si>
  <si>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</si>
  <si>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</si>
  <si>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</si>
  <si>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</si>
  <si>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</si>
  <si>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</si>
  <si>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</si>
  <si>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</si>
  <si>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</si>
  <si>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</si>
  <si>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</si>
  <si>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</si>
  <si>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</si>
  <si>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</si>
  <si>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</si>
  <si>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</si>
  <si>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</si>
  <si>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</si>
  <si>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</si>
  <si>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</si>
  <si>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</si>
  <si>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</si>
  <si>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</si>
  <si>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</si>
  <si>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</si>
  <si>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</si>
  <si>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</si>
  <si>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</si>
  <si>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</si>
  <si>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</si>
  <si>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</si>
  <si>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</si>
  <si>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</si>
  <si>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</si>
  <si>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</si>
  <si>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</si>
  <si>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</si>
  <si>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</si>
  <si>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</si>
  <si>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</si>
  <si>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</si>
  <si>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</si>
  <si>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</si>
  <si>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</si>
  <si>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</si>
  <si>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</si>
  <si>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</si>
  <si>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</si>
  <si>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</si>
  <si>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</si>
  <si>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</si>
  <si>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</si>
  <si>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</si>
  <si>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</si>
  <si>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</si>
  <si>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</si>
  <si>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</si>
  <si>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</si>
  <si>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</si>
  <si>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</si>
  <si>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</si>
  <si>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</si>
  <si>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</si>
  <si>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</si>
  <si>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</si>
  <si>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</si>
  <si>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</si>
  <si>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</si>
  <si>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</si>
  <si>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</si>
  <si>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</si>
  <si>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</si>
  <si>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</si>
  <si>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</si>
  <si>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</si>
  <si>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</si>
  <si>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</si>
  <si>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</si>
  <si>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</si>
  <si>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</si>
  <si>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</si>
  <si>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</si>
  <si>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</si>
  <si>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</si>
  <si>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</si>
  <si>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</si>
  <si>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</si>
  <si>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</si>
  <si>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</si>
  <si>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</si>
  <si>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</si>
  <si>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</si>
  <si>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</si>
  <si>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</si>
  <si>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</si>
  <si>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</si>
  <si>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</si>
  <si>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</si>
  <si>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</si>
  <si>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</si>
  <si>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</si>
  <si>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</si>
  <si>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</si>
  <si>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</si>
  <si>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</si>
  <si>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</si>
  <si>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</si>
  <si>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</si>
  <si>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</si>
  <si>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</si>
  <si>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</si>
  <si>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</si>
  <si>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</si>
  <si>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</si>
  <si>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</si>
  <si>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</si>
  <si>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</si>
  <si>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</si>
  <si>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</si>
  <si>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</si>
  <si>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</si>
  <si>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</si>
  <si>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</si>
  <si>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</si>
  <si>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</si>
  <si>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</si>
  <si>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</si>
  <si>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</si>
  <si>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</si>
  <si>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</si>
  <si>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</si>
  <si>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</si>
  <si>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</si>
  <si>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</si>
  <si>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</si>
  <si>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</si>
  <si>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</si>
  <si>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</si>
  <si>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</si>
  <si>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</si>
  <si>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</si>
  <si>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</si>
  <si>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</si>
  <si>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</si>
  <si>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</si>
  <si>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</si>
  <si>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</si>
  <si>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</si>
  <si>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</si>
  <si>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</si>
  <si>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</si>
  <si>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</si>
  <si>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</si>
  <si>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</si>
  <si>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</si>
  <si>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</si>
  <si>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</si>
  <si>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</si>
  <si>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</si>
  <si>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</si>
  <si>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</si>
  <si>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</si>
  <si>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</si>
  <si>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</si>
  <si>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</si>
  <si>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</si>
  <si>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</si>
  <si>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</si>
  <si>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</si>
  <si>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</si>
  <si>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</si>
  <si>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</si>
  <si>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</si>
  <si>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</si>
  <si>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</si>
  <si>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</si>
  <si>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</si>
  <si>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</si>
  <si>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</si>
  <si>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</si>
  <si>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</si>
  <si>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</si>
  <si>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</si>
  <si>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</si>
  <si>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</si>
  <si>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</si>
  <si>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</si>
  <si>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</si>
  <si>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</si>
  <si>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</si>
  <si>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</si>
  <si>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</si>
  <si>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</si>
  <si>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</si>
  <si>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</si>
  <si>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</si>
  <si>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</si>
  <si>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</si>
  <si>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</si>
  <si>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</si>
  <si>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</si>
  <si>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</si>
  <si>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</si>
  <si>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</si>
  <si>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</si>
  <si>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</si>
  <si>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</si>
  <si>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</si>
  <si>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</si>
  <si>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</si>
  <si>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</si>
  <si>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</si>
  <si>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</si>
  <si>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</si>
  <si>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</si>
  <si>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</si>
  <si>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</si>
  <si>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</si>
  <si>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</si>
  <si>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</si>
  <si>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</si>
  <si>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</si>
  <si>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</si>
  <si>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</si>
  <si>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</si>
  <si>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</si>
  <si>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</si>
  <si>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</si>
  <si>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</si>
  <si>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</si>
  <si>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</si>
  <si>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</si>
  <si>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</si>
  <si>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</si>
  <si>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</si>
  <si>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</si>
  <si>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</si>
  <si>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</si>
  <si>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</si>
  <si>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</si>
  <si>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</si>
  <si>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</si>
  <si>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</si>
  <si>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</si>
  <si>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</si>
  <si>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</si>
  <si>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</si>
  <si>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</si>
  <si>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</si>
  <si>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</si>
  <si>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</si>
  <si>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</si>
  <si>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</si>
  <si>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</si>
  <si>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</si>
  <si>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</si>
  <si>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</si>
  <si>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</si>
  <si>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</si>
  <si>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</si>
  <si>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</si>
  <si>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</si>
  <si>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</si>
  <si>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</si>
  <si>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</si>
  <si>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</si>
  <si>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</si>
  <si>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</si>
  <si>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</si>
  <si>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</si>
  <si>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</si>
  <si>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</si>
  <si>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</si>
  <si>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</si>
  <si>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</si>
  <si>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</si>
  <si>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</si>
  <si>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</si>
  <si>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</si>
  <si>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</si>
  <si>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</si>
  <si>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</si>
  <si>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</si>
  <si>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</si>
  <si>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</si>
  <si>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</si>
  <si>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</si>
  <si>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</si>
  <si>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</si>
  <si>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</si>
  <si>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</si>
  <si>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</si>
  <si>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</si>
  <si>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</si>
  <si>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</si>
  <si>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</si>
  <si>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</si>
  <si>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</si>
  <si>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</si>
  <si>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</si>
  <si>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</si>
  <si>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</si>
  <si>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</si>
  <si>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</si>
  <si>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</si>
  <si>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</si>
  <si>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</si>
  <si>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</si>
  <si>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</si>
  <si>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</si>
  <si>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</si>
  <si>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</si>
  <si>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</si>
  <si>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</si>
  <si>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</si>
  <si>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</si>
  <si>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</si>
  <si>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</si>
  <si>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</si>
  <si>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</si>
  <si>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</si>
  <si>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</si>
  <si>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</si>
  <si>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</si>
  <si>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</si>
  <si>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</si>
  <si>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</si>
  <si>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</si>
  <si>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</si>
  <si>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</si>
  <si>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</si>
  <si>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</si>
  <si>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</si>
  <si>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</si>
  <si>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</si>
  <si>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</si>
  <si>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</si>
  <si>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</si>
  <si>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</si>
  <si>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</si>
  <si>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</si>
  <si>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</si>
  <si>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</si>
  <si>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</si>
  <si>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</si>
  <si>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</si>
  <si>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</si>
  <si>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</si>
  <si>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</si>
  <si>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</si>
  <si>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</si>
  <si>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</si>
  <si>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</si>
  <si>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</si>
  <si>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</si>
  <si>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</si>
  <si>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</si>
  <si>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</si>
  <si>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</si>
  <si>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</si>
  <si>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</si>
  <si>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</si>
  <si>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</si>
  <si>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</si>
  <si>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</si>
  <si>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</si>
  <si>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</si>
  <si>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</si>
  <si>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</si>
  <si>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</si>
  <si>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</si>
  <si>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</si>
  <si>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</si>
  <si>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</si>
  <si>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</si>
  <si>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</si>
  <si>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</si>
  <si>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</si>
  <si>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</si>
  <si>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</si>
  <si>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</si>
  <si>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</si>
  <si>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</si>
  <si>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</si>
  <si>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</si>
  <si>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</si>
  <si>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</si>
  <si>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</si>
  <si>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</si>
  <si>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</si>
  <si>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</si>
  <si>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</si>
  <si>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</si>
  <si>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</si>
  <si>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</si>
  <si>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</si>
  <si>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</si>
  <si>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</si>
  <si>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</si>
  <si>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</si>
  <si>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</si>
  <si>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</si>
  <si>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</si>
  <si>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</si>
  <si>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</si>
  <si>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</si>
  <si>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</si>
  <si>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</si>
  <si>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</si>
  <si>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</si>
  <si>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</si>
  <si>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</si>
  <si>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</si>
  <si>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</si>
  <si>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</si>
  <si>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</si>
  <si>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</si>
  <si>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</si>
  <si>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</si>
  <si>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</si>
  <si>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</si>
  <si>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</si>
  <si>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</si>
  <si>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</si>
  <si>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</si>
  <si>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</si>
  <si>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</si>
  <si>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</si>
  <si>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</si>
  <si>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</si>
  <si>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</si>
  <si>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</si>
  <si>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</si>
  <si>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</si>
  <si>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</si>
  <si>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</si>
  <si>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</si>
  <si>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</si>
  <si>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</si>
  <si>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</si>
  <si>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</si>
  <si>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</si>
  <si>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</si>
  <si>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</si>
  <si>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</si>
  <si>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</si>
  <si>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</si>
  <si>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</si>
  <si>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</si>
  <si>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</si>
  <si>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</si>
  <si>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</si>
  <si>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</si>
  <si>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</si>
  <si>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</si>
  <si>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</si>
  <si>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</si>
  <si>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</si>
  <si>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</si>
  <si>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</si>
  <si>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</si>
  <si>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</si>
  <si>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</si>
  <si>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</si>
  <si>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</si>
  <si>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</si>
  <si>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</si>
  <si>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</si>
  <si>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</si>
  <si>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</si>
  <si>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</si>
  <si>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</si>
  <si>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</si>
  <si>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</si>
  <si>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</si>
  <si>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</si>
  <si>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</si>
  <si>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</si>
  <si>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</si>
  <si>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</si>
  <si>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</si>
  <si>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</si>
  <si>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</si>
  <si>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</si>
  <si>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</si>
  <si>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</si>
  <si>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</si>
  <si>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</si>
  <si>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</si>
  <si>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</si>
  <si>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</si>
  <si>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</si>
  <si>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</si>
  <si>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</si>
  <si>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</si>
  <si>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</si>
  <si>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</si>
  <si>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</si>
  <si>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</si>
  <si>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</si>
  <si>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</si>
  <si>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</si>
  <si>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</si>
  <si>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</si>
  <si>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</si>
  <si>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</si>
  <si>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</si>
  <si>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</si>
  <si>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</si>
  <si>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</si>
  <si>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</si>
  <si>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</si>
  <si>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</si>
  <si>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</si>
  <si>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</si>
  <si>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</si>
  <si>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</si>
  <si>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</si>
  <si>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</si>
  <si>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</si>
  <si>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</si>
  <si>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</si>
  <si>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</si>
  <si>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</si>
  <si>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</si>
  <si>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</si>
  <si>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</si>
  <si>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</si>
  <si>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</si>
  <si>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</si>
  <si>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</si>
  <si>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</si>
  <si>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</si>
  <si>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</si>
  <si>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</si>
  <si>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</si>
  <si>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</si>
  <si>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</si>
  <si>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</si>
  <si>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</si>
  <si>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</si>
  <si>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</si>
  <si>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</si>
  <si>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</si>
  <si>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</si>
  <si>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</si>
  <si>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</si>
  <si>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</si>
  <si>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</si>
  <si>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</si>
  <si>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</si>
  <si>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</si>
  <si>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</si>
  <si>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</si>
  <si>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</si>
  <si>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</si>
  <si>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</si>
  <si>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</si>
  <si>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</si>
  <si>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</si>
  <si>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</si>
  <si>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</si>
  <si>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</si>
  <si>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</si>
  <si>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</si>
  <si>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</si>
  <si>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</si>
  <si>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</si>
  <si>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</si>
  <si>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</si>
  <si>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</si>
  <si>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</si>
  <si>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</si>
  <si>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</si>
  <si>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</si>
  <si>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</si>
  <si>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</si>
  <si>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</si>
  <si>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</si>
  <si>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</si>
  <si>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</si>
  <si>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</si>
  <si>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</si>
  <si>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</si>
  <si>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</si>
  <si>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</si>
  <si>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</si>
  <si>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</si>
  <si>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</si>
  <si>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</si>
  <si>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</si>
  <si>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</si>
  <si>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</si>
  <si>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</si>
  <si>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</si>
  <si>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</si>
  <si>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</si>
  <si>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</si>
  <si>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</si>
  <si>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</si>
  <si>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</si>
  <si>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</si>
  <si>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</si>
  <si>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</si>
  <si>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</si>
  <si>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</si>
  <si>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</si>
  <si>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</si>
  <si>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</si>
  <si>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</si>
  <si>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</si>
  <si>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</si>
  <si>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</si>
  <si>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</si>
  <si>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</si>
  <si>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</si>
  <si>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</si>
  <si>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</si>
  <si>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</si>
  <si>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</si>
  <si>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</si>
  <si>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</si>
  <si>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</si>
  <si>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</si>
  <si>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</si>
  <si>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</si>
  <si>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</si>
  <si>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</si>
  <si>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</si>
  <si>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</si>
  <si>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</si>
  <si>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</si>
  <si>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</si>
  <si>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</si>
  <si>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</si>
  <si>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</si>
  <si>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</si>
  <si>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</si>
  <si>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</si>
  <si>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</si>
  <si>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</si>
  <si>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</si>
  <si>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</si>
  <si>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</si>
  <si>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</si>
  <si>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</si>
  <si>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</si>
  <si>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</si>
  <si>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</si>
  <si>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</si>
  <si>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</si>
  <si>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</si>
  <si>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</si>
  <si>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</si>
  <si>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</si>
  <si>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</si>
  <si>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</si>
  <si>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</si>
  <si>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</si>
  <si>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</si>
  <si>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</si>
  <si>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</si>
  <si>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</si>
  <si>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</si>
  <si>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</si>
  <si>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</si>
  <si>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</si>
  <si>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</si>
  <si>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</si>
  <si>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</si>
  <si>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</si>
  <si>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</si>
  <si>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</si>
  <si>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</si>
  <si>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</si>
  <si>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</si>
  <si>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</si>
  <si>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</si>
  <si>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</si>
  <si>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</si>
  <si>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</si>
  <si>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</si>
  <si>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</si>
  <si>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</si>
  <si>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</si>
  <si>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</si>
  <si>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</si>
  <si>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</si>
  <si>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</si>
  <si>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</si>
  <si>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</si>
  <si>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</si>
  <si>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</si>
  <si>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</si>
  <si>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</si>
  <si>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</si>
  <si>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</si>
  <si>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</si>
  <si>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</si>
  <si>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</si>
  <si>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</si>
  <si>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</si>
  <si>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</si>
  <si>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</si>
  <si>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</si>
  <si>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</si>
  <si>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</si>
  <si>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</si>
  <si>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</si>
  <si>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</si>
  <si>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</si>
  <si>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</si>
  <si>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</si>
  <si>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</si>
  <si>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</si>
  <si>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</si>
  <si>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</si>
  <si>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</si>
  <si>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</si>
  <si>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</si>
  <si>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</si>
  <si>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</si>
  <si>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</si>
  <si>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</si>
  <si>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</si>
  <si>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</si>
  <si>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</si>
  <si>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</si>
  <si>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</si>
  <si>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</si>
  <si>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</si>
  <si>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</si>
  <si>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</si>
  <si>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</si>
  <si>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</si>
  <si>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</si>
  <si>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</si>
  <si>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</si>
  <si>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</si>
  <si>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</si>
  <si>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</si>
  <si>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</si>
  <si>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</si>
  <si>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</si>
  <si>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</si>
  <si>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</si>
  <si>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</si>
  <si>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</si>
  <si>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</si>
  <si>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</si>
  <si>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</si>
  <si>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</si>
  <si>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</si>
  <si>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</si>
  <si>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</si>
  <si>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</si>
  <si>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</si>
  <si>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</si>
  <si>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</si>
  <si>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</si>
  <si>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</si>
  <si>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</si>
  <si>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</si>
  <si>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</si>
  <si>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</si>
  <si>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</si>
  <si>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</si>
  <si>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</si>
  <si>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</si>
  <si>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</si>
  <si>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</si>
  <si>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</si>
  <si>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</si>
  <si>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</si>
  <si>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</si>
  <si>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</si>
  <si>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</si>
  <si>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</si>
  <si>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</si>
  <si>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</si>
  <si>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</si>
  <si>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</si>
  <si>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</si>
  <si>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</si>
  <si>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</si>
  <si>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</si>
  <si>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</si>
  <si>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</si>
  <si>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</si>
  <si>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</si>
  <si>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</si>
  <si>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</si>
  <si>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</si>
  <si>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</si>
  <si>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</si>
  <si>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</si>
  <si>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</si>
  <si>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</si>
  <si>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</si>
  <si>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</si>
  <si>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</si>
  <si>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</si>
  <si>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</si>
  <si>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</si>
  <si>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</si>
  <si>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</si>
  <si>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</si>
  <si>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</si>
  <si>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</si>
  <si>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</si>
  <si>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</si>
  <si>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</si>
  <si>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</si>
  <si>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</si>
  <si>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</si>
  <si>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</si>
  <si>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</si>
  <si>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</si>
  <si>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</si>
  <si>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</si>
  <si>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</si>
  <si>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</si>
  <si>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</si>
  <si>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</si>
  <si>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</si>
  <si>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</si>
  <si>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</si>
  <si>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</si>
  <si>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</si>
  <si>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</si>
  <si>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</si>
  <si>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</si>
  <si>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</si>
  <si>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</si>
  <si>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</si>
  <si>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</si>
  <si>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</si>
  <si>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</si>
  <si>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</si>
  <si>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</si>
  <si>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</si>
  <si>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</si>
  <si>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</si>
  <si>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</si>
  <si>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</si>
  <si>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</si>
  <si>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</si>
  <si>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</si>
  <si>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</si>
  <si>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</si>
  <si>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</si>
  <si>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</si>
  <si>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</si>
  <si>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</si>
  <si>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</si>
  <si>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</si>
  <si>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</si>
  <si>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</si>
  <si>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</si>
  <si>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</si>
  <si>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</si>
  <si>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</si>
  <si>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</si>
  <si>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</si>
  <si>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</si>
  <si>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</si>
  <si>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</si>
  <si>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</si>
  <si>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</si>
  <si>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</si>
  <si>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</si>
  <si>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</si>
  <si>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</si>
  <si>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</si>
  <si>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</si>
  <si>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</si>
  <si>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</si>
  <si>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</si>
  <si>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</si>
  <si>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</si>
  <si>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</si>
  <si>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</si>
  <si>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</si>
  <si>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</si>
  <si>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</si>
  <si>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</si>
  <si>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</si>
  <si>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</si>
  <si>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</si>
  <si>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</si>
  <si>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</si>
  <si>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</si>
  <si>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</si>
  <si>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</si>
  <si>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</si>
  <si>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</si>
  <si>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</si>
  <si>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</si>
  <si>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</si>
  <si>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</si>
  <si>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</si>
  <si>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</si>
  <si>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</si>
  <si>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</si>
  <si>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</si>
  <si>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</si>
  <si>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</si>
  <si>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</si>
  <si>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</si>
  <si>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</si>
  <si>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</si>
  <si>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</si>
  <si>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</si>
  <si>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</si>
  <si>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</si>
  <si>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</si>
  <si>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</si>
  <si>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</si>
  <si>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</si>
  <si>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</si>
  <si>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</si>
  <si>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</si>
  <si>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</si>
  <si>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</si>
  <si>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</si>
  <si>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</si>
  <si>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</si>
  <si>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</si>
  <si>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</si>
  <si>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</si>
  <si>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</si>
  <si>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</si>
  <si>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</si>
  <si>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</si>
  <si>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</si>
  <si>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</si>
  <si>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</si>
  <si>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</si>
  <si>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</si>
  <si>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</si>
  <si>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</si>
  <si>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</si>
  <si>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</si>
  <si>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</si>
  <si>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</si>
  <si>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</si>
  <si>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</si>
  <si>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</si>
  <si>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</si>
  <si>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</si>
  <si>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</si>
  <si>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</si>
  <si>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</si>
  <si>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</si>
  <si>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</si>
  <si>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</si>
  <si>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</si>
  <si>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</si>
  <si>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</si>
  <si>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</si>
  <si>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</si>
  <si>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</si>
  <si>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</si>
  <si>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</si>
  <si>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</si>
  <si>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</si>
  <si>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</si>
  <si>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</si>
  <si>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</si>
  <si>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</si>
  <si>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</si>
  <si>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</si>
  <si>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</si>
  <si>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</si>
  <si>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</si>
  <si>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</si>
  <si>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</si>
  <si>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</si>
  <si>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</si>
  <si>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</si>
  <si>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</si>
  <si>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</si>
  <si>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</si>
  <si>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</si>
  <si>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</si>
  <si>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</si>
  <si>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</si>
  <si>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</si>
  <si>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</si>
  <si>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</si>
  <si>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</si>
  <si>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</si>
  <si>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</si>
  <si>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</si>
  <si>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</si>
  <si>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</si>
  <si>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</si>
  <si>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</si>
  <si>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</si>
  <si>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</si>
  <si>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</si>
  <si>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</si>
  <si>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</si>
  <si>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</si>
  <si>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</si>
  <si>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</si>
  <si>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</si>
  <si>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</si>
  <si>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</si>
  <si>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</si>
  <si>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</si>
  <si>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</si>
  <si>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</si>
  <si>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</si>
  <si>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</si>
  <si>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</si>
  <si>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</si>
  <si>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</si>
  <si>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</si>
  <si>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</si>
  <si>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</si>
  <si>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</si>
  <si>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</si>
  <si>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</si>
  <si>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</si>
  <si>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</si>
  <si>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</si>
  <si>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</si>
  <si>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</si>
  <si>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</si>
  <si>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</si>
  <si>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</si>
  <si>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</si>
  <si>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</si>
  <si>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</si>
  <si>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</si>
  <si>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</si>
  <si>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</si>
  <si>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</si>
  <si>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</si>
  <si>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</si>
  <si>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</si>
  <si>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</si>
  <si>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</si>
  <si>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</si>
  <si>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</si>
  <si>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</si>
  <si>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</si>
  <si>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</si>
  <si>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</si>
  <si>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</si>
  <si>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</si>
  <si>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</si>
  <si>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</si>
  <si>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</si>
  <si>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</si>
  <si>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</si>
  <si>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</si>
  <si>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</si>
  <si>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</si>
  <si>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</si>
  <si>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</si>
  <si>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</si>
  <si>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</si>
  <si>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</si>
  <si>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</si>
  <si>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</si>
  <si>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</si>
  <si>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</si>
  <si>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</si>
  <si>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</si>
  <si>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</si>
  <si>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</si>
  <si>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</si>
  <si>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</si>
  <si>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</si>
  <si>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</si>
  <si>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</si>
  <si>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</si>
  <si>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</si>
  <si>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</si>
  <si>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</si>
  <si>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</si>
  <si>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</si>
  <si>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</si>
  <si>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</si>
  <si>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</si>
  <si>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</si>
  <si>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</si>
  <si>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</si>
  <si>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</si>
  <si>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</si>
  <si>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</si>
  <si>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</si>
  <si>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</si>
  <si>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</si>
  <si>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</si>
  <si>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</si>
  <si>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</si>
  <si>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</si>
  <si>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</si>
  <si>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</si>
  <si>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</si>
  <si>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</si>
  <si>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</si>
  <si>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</si>
  <si>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</si>
  <si>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</si>
  <si>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</si>
  <si>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</si>
  <si>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</si>
  <si>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</si>
  <si>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</si>
  <si>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</si>
  <si>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</si>
  <si>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</si>
  <si>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</si>
  <si>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</si>
  <si>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</si>
  <si>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</si>
  <si>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</si>
  <si>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</si>
  <si>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</si>
  <si>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</si>
  <si>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</si>
  <si>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</si>
  <si>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</si>
  <si>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</si>
  <si>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</si>
  <si>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</si>
  <si>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</si>
  <si>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</si>
  <si>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</si>
  <si>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</si>
  <si>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</si>
  <si>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</si>
  <si>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</si>
  <si>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</si>
  <si>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</si>
  <si>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</si>
  <si>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</si>
  <si>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</si>
  <si>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</si>
  <si>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</si>
  <si>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</si>
  <si>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</si>
  <si>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</si>
  <si>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</si>
  <si>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</si>
  <si>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</si>
  <si>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</si>
  <si>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</si>
  <si>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</si>
  <si>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</si>
  <si>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</si>
  <si>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</si>
  <si>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</si>
  <si>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</si>
  <si>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</si>
  <si>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</si>
  <si>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</si>
  <si>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</si>
  <si>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</si>
  <si>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</si>
  <si>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</si>
  <si>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</si>
  <si>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</si>
  <si>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</si>
  <si>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</si>
  <si>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</si>
  <si>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</si>
  <si>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</si>
  <si>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</si>
  <si>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</si>
  <si>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</si>
  <si>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</si>
  <si>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</si>
  <si>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</si>
  <si>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</si>
  <si>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</si>
  <si>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</si>
  <si>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</si>
  <si>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</si>
  <si>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</si>
  <si>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</si>
  <si>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</si>
  <si>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</si>
  <si>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</si>
  <si>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</si>
  <si>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</si>
  <si>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</si>
  <si>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</si>
  <si>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</si>
  <si>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</si>
  <si>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</si>
  <si>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</si>
  <si>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</si>
  <si>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</si>
  <si>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</si>
  <si>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</si>
  <si>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</si>
  <si>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</si>
  <si>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</si>
  <si>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</si>
  <si>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</si>
  <si>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</si>
  <si>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</si>
  <si>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</si>
  <si>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</si>
  <si>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</si>
  <si>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</si>
  <si>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</si>
  <si>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</si>
  <si>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</si>
  <si>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</si>
  <si>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</si>
  <si>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</si>
  <si>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</si>
  <si>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</si>
  <si>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</si>
  <si>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</si>
  <si>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</si>
  <si>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</si>
  <si>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</si>
  <si>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</si>
  <si>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</si>
  <si>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</si>
  <si>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</si>
  <si>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</si>
  <si>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</si>
  <si>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</si>
  <si>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</si>
  <si>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</si>
  <si>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</si>
  <si>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</si>
  <si>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</si>
  <si>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</si>
  <si>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</si>
  <si>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</si>
  <si>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</si>
  <si>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</si>
  <si>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</si>
  <si>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</si>
  <si>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</si>
  <si>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</si>
  <si>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</si>
  <si>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</si>
  <si>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</si>
  <si>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</si>
  <si>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</si>
  <si>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</si>
  <si>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</si>
  <si>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</si>
  <si>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</si>
  <si>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</si>
  <si>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</si>
  <si>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</si>
  <si>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</si>
  <si>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</si>
  <si>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</si>
  <si>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</si>
  <si>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</si>
  <si>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</si>
  <si>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</si>
  <si>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</si>
  <si>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</si>
  <si>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</si>
  <si>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</si>
  <si>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</si>
  <si>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</si>
  <si>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</si>
  <si>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</si>
  <si>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</si>
  <si>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</si>
  <si>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</si>
  <si>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</si>
  <si>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</si>
  <si>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</si>
  <si>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</si>
  <si>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</si>
  <si>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</si>
  <si>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</si>
  <si>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</si>
  <si>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</si>
  <si>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</si>
  <si>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</si>
  <si>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</si>
  <si>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</si>
  <si>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</si>
  <si>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</si>
  <si>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</si>
  <si>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</si>
  <si>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</si>
  <si>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</si>
  <si>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</si>
  <si>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</si>
  <si>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</si>
  <si>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</si>
  <si>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</si>
  <si>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</si>
  <si>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</si>
  <si>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</si>
  <si>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</si>
  <si>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</si>
  <si>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</si>
  <si>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</si>
  <si>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</si>
  <si>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</si>
  <si>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</si>
  <si>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</si>
  <si>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</si>
  <si>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</si>
  <si>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</si>
  <si>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</si>
  <si>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</si>
  <si>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</si>
  <si>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</si>
  <si>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</si>
  <si>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</si>
  <si>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</si>
  <si>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</si>
  <si>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</si>
  <si>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</si>
  <si>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</si>
  <si>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</si>
  <si>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</si>
  <si>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</si>
  <si>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</si>
  <si>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</si>
  <si>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</si>
  <si>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</si>
  <si>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</si>
  <si>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</si>
  <si>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</si>
  <si>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</si>
  <si>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</si>
  <si>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</si>
  <si>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</si>
  <si>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</si>
  <si>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</si>
  <si>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</si>
  <si>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</si>
  <si>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</si>
  <si>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</si>
  <si>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</si>
  <si>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</si>
  <si>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</si>
  <si>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</si>
  <si>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</si>
  <si>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</si>
  <si>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</si>
  <si>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</si>
  <si>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</si>
  <si>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</si>
  <si>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</si>
  <si>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</si>
  <si>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</si>
  <si>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</si>
  <si>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</si>
  <si>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</si>
  <si>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</si>
  <si>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</si>
  <si>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</si>
  <si>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</si>
  <si>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</si>
  <si>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</si>
  <si>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</si>
  <si>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</si>
  <si>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</si>
  <si>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</si>
  <si>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</si>
  <si>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</si>
  <si>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</si>
  <si>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</si>
  <si>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</si>
  <si>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</si>
  <si>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</si>
  <si>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</si>
  <si>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</si>
  <si>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</si>
  <si>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</si>
  <si>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</si>
  <si>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</si>
  <si>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</si>
  <si>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</si>
  <si>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</si>
  <si>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</si>
  <si>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</si>
  <si>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</si>
  <si>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</si>
  <si>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</si>
  <si>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</si>
  <si>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</si>
  <si>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</si>
  <si>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</si>
  <si>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</si>
  <si>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</si>
  <si>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</si>
  <si>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</si>
  <si>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</si>
  <si>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</si>
  <si>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</si>
  <si>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</si>
  <si>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</si>
  <si>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</si>
  <si>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</si>
  <si>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</si>
  <si>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</si>
  <si>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</si>
  <si>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</si>
  <si>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</si>
  <si>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</si>
  <si>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</si>
  <si>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</si>
  <si>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</si>
  <si>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</si>
  <si>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</si>
  <si>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</si>
  <si>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</si>
  <si>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</si>
  <si>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</si>
  <si>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</si>
  <si>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</si>
  <si>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</si>
  <si>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</si>
  <si>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</si>
  <si>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</si>
  <si>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</si>
  <si>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</si>
  <si>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</si>
  <si>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</si>
  <si>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</si>
  <si>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</si>
  <si>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</si>
  <si>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</si>
  <si>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</si>
  <si>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</si>
  <si>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</si>
  <si>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</si>
  <si>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</si>
  <si>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</si>
  <si>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</si>
  <si>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</si>
  <si>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</si>
  <si>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</si>
  <si>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</si>
  <si>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</si>
  <si>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</si>
  <si>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</si>
  <si>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</si>
  <si>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</si>
  <si>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</si>
  <si>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</si>
  <si>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</si>
  <si>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</si>
  <si>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</si>
  <si>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</si>
  <si>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</si>
  <si>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</si>
  <si>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</si>
  <si>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</si>
  <si>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</si>
  <si>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</si>
  <si>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</si>
  <si>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</si>
  <si>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</si>
  <si>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</si>
  <si>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</si>
  <si>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</si>
  <si>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</si>
  <si>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</si>
  <si>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</si>
  <si>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</si>
  <si>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</si>
  <si>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</si>
  <si>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</si>
  <si>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</si>
  <si>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</si>
  <si>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</si>
  <si>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</si>
  <si>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</si>
  <si>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</si>
  <si>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</si>
  <si>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</si>
  <si>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</si>
  <si>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</si>
  <si>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</si>
  <si>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</si>
  <si>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</si>
  <si>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</si>
  <si>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</si>
  <si>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</si>
  <si>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</si>
  <si>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</si>
  <si>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</si>
  <si>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</si>
  <si>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</si>
  <si>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</si>
  <si>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</si>
  <si>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</si>
  <si>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</si>
  <si>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</si>
  <si>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</si>
  <si>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</si>
  <si>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</si>
  <si>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</si>
  <si>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</si>
  <si>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</si>
  <si>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</si>
  <si>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</si>
  <si>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</si>
  <si>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</si>
  <si>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</si>
  <si>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</si>
  <si>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</si>
  <si>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</si>
  <si>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</si>
  <si>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</si>
  <si>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</si>
  <si>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</si>
  <si>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</si>
  <si>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</si>
  <si>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</si>
  <si>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</si>
  <si>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</si>
  <si>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</si>
  <si>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</si>
  <si>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</si>
  <si>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</si>
  <si>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</si>
  <si>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</si>
  <si>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</si>
  <si>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</si>
  <si>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</si>
  <si>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</si>
  <si>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</si>
  <si>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</si>
  <si>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</si>
  <si>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</si>
  <si>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</si>
  <si>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</si>
  <si>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</si>
  <si>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</si>
  <si>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</si>
  <si>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</si>
  <si>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</si>
  <si>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</si>
  <si>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</si>
  <si>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</si>
  <si>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</si>
  <si>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</si>
  <si>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</si>
  <si>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</si>
  <si>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</si>
  <si>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</si>
  <si>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</si>
  <si>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</si>
  <si>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</si>
  <si>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</si>
  <si>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</si>
  <si>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</si>
  <si>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</si>
  <si>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</si>
  <si>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</si>
  <si>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</si>
  <si>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</si>
  <si>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</si>
  <si>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</si>
  <si>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</si>
  <si>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</si>
  <si>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</si>
  <si>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</si>
  <si>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</si>
  <si>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</si>
  <si>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</si>
  <si>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</si>
  <si>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</si>
  <si>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</si>
  <si>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</si>
  <si>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</si>
  <si>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</si>
  <si>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</si>
  <si>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</si>
  <si>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</si>
  <si>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</si>
  <si>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</si>
  <si>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</si>
  <si>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</si>
  <si>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</si>
  <si>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</si>
  <si>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</si>
  <si>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</si>
  <si>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</si>
  <si>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</si>
  <si>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</si>
  <si>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</si>
  <si>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</si>
  <si>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</si>
  <si>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</si>
  <si>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</si>
  <si>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</si>
  <si>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</si>
  <si>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</si>
  <si>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</si>
  <si>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</si>
  <si>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</si>
  <si>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</si>
  <si>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</si>
  <si>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</si>
  <si>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</si>
  <si>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</si>
  <si>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</si>
  <si>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</si>
  <si>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</si>
  <si>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</si>
  <si>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</si>
  <si>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</si>
  <si>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</si>
  <si>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</si>
  <si>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</si>
  <si>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</si>
  <si>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</si>
  <si>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</si>
  <si>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</si>
  <si>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</si>
  <si>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</si>
  <si>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</si>
  <si>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</si>
  <si>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</si>
  <si>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</si>
  <si>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</si>
  <si>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</si>
  <si>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</si>
  <si>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</si>
  <si>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</si>
  <si>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</si>
  <si>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</si>
  <si>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</si>
  <si>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</si>
  <si>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</si>
  <si>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</si>
  <si>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</si>
  <si>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</si>
  <si>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</si>
  <si>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</si>
  <si>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</si>
  <si>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</si>
  <si>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</si>
  <si>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</si>
  <si>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</si>
  <si>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</si>
  <si>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</si>
  <si>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</si>
  <si>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</si>
  <si>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</si>
  <si>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</si>
  <si>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</si>
  <si>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</si>
  <si>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</si>
  <si>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</si>
  <si>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</si>
  <si>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</si>
  <si>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</si>
  <si>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</si>
  <si>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</si>
  <si>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</si>
  <si>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</si>
  <si>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</si>
  <si>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</si>
  <si>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</si>
  <si>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</si>
  <si>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</si>
  <si>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</si>
  <si>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</si>
  <si>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</si>
  <si>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</si>
  <si>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</si>
  <si>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</si>
  <si>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</si>
  <si>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</si>
  <si>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</si>
  <si>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</si>
  <si>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</si>
  <si>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</si>
  <si>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</si>
  <si>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</si>
  <si>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</si>
  <si>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</si>
  <si>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</si>
  <si>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</si>
  <si>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</si>
  <si>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</si>
  <si>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</si>
  <si>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</si>
  <si>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</si>
  <si>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</si>
  <si>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</si>
  <si>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</si>
  <si>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</si>
  <si>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</si>
  <si>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</si>
  <si>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</si>
  <si>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</si>
  <si>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</si>
  <si>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</si>
  <si>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</si>
  <si>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</si>
  <si>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</si>
  <si>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</si>
  <si>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</si>
  <si>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</si>
  <si>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</si>
  <si>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</si>
  <si>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</si>
  <si>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</si>
  <si>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</si>
  <si>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</si>
  <si>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</si>
  <si>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</si>
  <si>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</si>
  <si>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</si>
  <si>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</si>
  <si>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</si>
  <si>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</si>
  <si>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</si>
  <si>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</si>
  <si>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</si>
  <si>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</si>
  <si>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</si>
  <si>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</si>
  <si>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</si>
  <si>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</si>
  <si>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</si>
  <si>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</si>
  <si>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</si>
  <si>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</si>
  <si>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</si>
  <si>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</si>
  <si>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</si>
  <si>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</si>
  <si>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</si>
  <si>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</si>
  <si>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</si>
  <si>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</si>
  <si>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</si>
  <si>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</si>
  <si>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</si>
  <si>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</si>
  <si>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</si>
  <si>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</si>
  <si>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</si>
  <si>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</si>
  <si>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</si>
  <si>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</si>
  <si>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</si>
  <si>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</si>
  <si>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</si>
  <si>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</si>
  <si>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</si>
  <si>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</si>
  <si>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</si>
  <si>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</si>
  <si>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</si>
  <si>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</si>
  <si>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</si>
  <si>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</si>
  <si>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</si>
  <si>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</si>
  <si>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</si>
  <si>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</si>
  <si>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</si>
  <si>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</si>
  <si>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</si>
  <si>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</si>
  <si>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</si>
  <si>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</si>
  <si>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</si>
  <si>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</si>
  <si>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</si>
  <si>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</si>
  <si>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</si>
  <si>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</si>
  <si>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</si>
  <si>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</si>
  <si>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</si>
  <si>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</si>
  <si>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</si>
  <si>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</si>
  <si>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</si>
  <si>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</si>
  <si>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</si>
  <si>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</si>
  <si>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</si>
  <si>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</si>
  <si>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</si>
  <si>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</si>
  <si>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</si>
  <si>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</si>
  <si>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</si>
  <si>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</si>
  <si>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</si>
  <si>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</si>
  <si>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</si>
  <si>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</si>
  <si>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</si>
  <si>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</si>
  <si>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</si>
  <si>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</si>
  <si>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</si>
  <si>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</si>
  <si>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</si>
  <si>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</si>
  <si>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</si>
  <si>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</si>
  <si>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</si>
  <si>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</si>
  <si>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</si>
  <si>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</si>
  <si>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</si>
  <si>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</si>
  <si>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</si>
  <si>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</si>
  <si>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</si>
  <si>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</si>
  <si>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</si>
  <si>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</si>
  <si>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</si>
  <si>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</si>
  <si>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</si>
  <si>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</si>
  <si>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</si>
  <si>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</si>
  <si>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</si>
  <si>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</si>
  <si>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</si>
  <si>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</si>
  <si>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</si>
  <si>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</si>
  <si>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</si>
  <si>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</si>
  <si>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</si>
  <si>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</si>
  <si>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</si>
  <si>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</si>
  <si>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</si>
  <si>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</si>
  <si>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</si>
  <si>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</si>
  <si>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</si>
  <si>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</si>
  <si>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</si>
  <si>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</si>
  <si>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</si>
  <si>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</si>
  <si>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</si>
  <si>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</si>
  <si>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</si>
  <si>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</si>
  <si>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</si>
  <si>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</si>
  <si>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</si>
  <si>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</si>
  <si>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</si>
  <si>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</si>
  <si>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</si>
  <si>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</si>
  <si>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</si>
  <si>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</si>
  <si>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</si>
  <si>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</si>
  <si>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</si>
  <si>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</si>
  <si>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</si>
  <si>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</si>
  <si>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</si>
  <si>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</si>
  <si>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</si>
  <si>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</si>
  <si>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</si>
  <si>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</si>
  <si>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</si>
  <si>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</si>
  <si>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</si>
  <si>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</si>
  <si>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</si>
  <si>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</si>
  <si>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</si>
  <si>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</si>
  <si>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</si>
  <si>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</si>
  <si>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</si>
  <si>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</si>
  <si>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</si>
  <si>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</si>
  <si>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</si>
  <si>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</si>
  <si>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</si>
  <si>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</si>
  <si>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</si>
  <si>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</si>
  <si>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</si>
  <si>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</si>
  <si>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</si>
  <si>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</si>
  <si>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</si>
  <si>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</si>
  <si>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</si>
  <si>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</si>
  <si>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</si>
  <si>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</si>
  <si>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</si>
  <si>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</si>
  <si>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</si>
  <si>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</si>
  <si>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</si>
  <si>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</si>
  <si>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</si>
  <si>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</si>
  <si>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</si>
  <si>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</si>
  <si>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</si>
  <si>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</si>
  <si>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</si>
  <si>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</si>
  <si>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</si>
  <si>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</si>
  <si>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</si>
  <si>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</si>
  <si>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</si>
  <si>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</si>
  <si>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</si>
  <si>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</si>
  <si>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</si>
  <si>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</si>
  <si>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</si>
  <si>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</si>
  <si>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</si>
  <si>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</si>
  <si>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</si>
  <si>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</si>
  <si>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</si>
  <si>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</si>
  <si>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</si>
  <si>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</si>
  <si>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</si>
  <si>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</si>
  <si>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</si>
  <si>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</si>
  <si>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</si>
  <si>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</si>
  <si>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</si>
  <si>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</si>
  <si>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</si>
  <si>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</si>
  <si>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</si>
  <si>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</si>
  <si>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</si>
  <si>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</si>
  <si>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</si>
  <si>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</si>
  <si>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</si>
  <si>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</si>
  <si>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</si>
  <si>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</si>
  <si>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</si>
  <si>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</si>
  <si>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</si>
  <si>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</si>
  <si>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</si>
  <si>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</si>
  <si>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</si>
  <si>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</si>
  <si>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</si>
  <si>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</si>
  <si>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</si>
  <si>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</si>
  <si>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</si>
  <si>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</si>
  <si>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</si>
  <si>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</si>
  <si>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</si>
  <si>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</si>
  <si>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</si>
  <si>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</si>
  <si>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</si>
  <si>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</si>
  <si>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</si>
  <si>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</si>
  <si>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</si>
  <si>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</si>
  <si>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</si>
  <si>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</si>
  <si>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</si>
  <si>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</si>
  <si>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</si>
  <si>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</si>
  <si>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</si>
  <si>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</si>
  <si>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</si>
  <si>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</si>
  <si>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</si>
  <si>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</si>
  <si>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</si>
  <si>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</si>
  <si>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</si>
  <si>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</si>
  <si>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</si>
  <si>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</si>
  <si>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</si>
  <si>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</si>
  <si>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</si>
  <si>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</si>
  <si>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</si>
  <si>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</si>
  <si>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</si>
  <si>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</si>
  <si>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</si>
  <si>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</si>
  <si>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</si>
  <si>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</si>
  <si>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</si>
  <si>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</si>
  <si>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</si>
  <si>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</si>
  <si>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</si>
  <si>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</si>
  <si>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</si>
  <si>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</si>
  <si>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</si>
  <si>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</si>
  <si>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</si>
  <si>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</si>
  <si>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</si>
  <si>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</si>
  <si>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</si>
  <si>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</si>
  <si>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</si>
  <si>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</si>
  <si>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</si>
  <si>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</si>
  <si>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</si>
  <si>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</si>
  <si>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</si>
  <si>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</si>
  <si>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</si>
  <si>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</si>
  <si>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</si>
  <si>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</si>
  <si>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</si>
  <si>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</si>
  <si>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</si>
  <si>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</si>
  <si>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</si>
  <si>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</si>
  <si>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</si>
  <si>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</si>
  <si>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</si>
  <si>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</si>
  <si>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</si>
  <si>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</si>
  <si>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</si>
  <si>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</si>
  <si>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</si>
  <si>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</si>
  <si>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</si>
  <si>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</si>
  <si>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</si>
  <si>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</si>
  <si>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</si>
  <si>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</si>
  <si>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</si>
  <si>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</si>
  <si>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</si>
  <si>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</si>
  <si>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</si>
  <si>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</si>
  <si>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</si>
  <si>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</si>
  <si>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</si>
  <si>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</si>
  <si>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</si>
  <si>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</si>
  <si>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</si>
  <si>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</si>
  <si>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</si>
  <si>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</si>
  <si>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</si>
  <si>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</si>
  <si>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</si>
  <si>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</si>
  <si>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</si>
  <si>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</si>
  <si>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</si>
  <si>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</si>
  <si>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</si>
  <si>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</si>
  <si>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</si>
  <si>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</si>
  <si>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</si>
  <si>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</si>
  <si>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</si>
  <si>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</si>
  <si>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</si>
  <si>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</si>
  <si>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</si>
  <si>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</si>
  <si>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</si>
  <si>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</si>
  <si>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</si>
  <si>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</si>
  <si>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</si>
  <si>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</si>
  <si>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</si>
  <si>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</si>
  <si>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</si>
  <si>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</si>
  <si>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</si>
  <si>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</si>
  <si>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</si>
  <si>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</si>
  <si>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</si>
  <si>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</si>
  <si>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</si>
  <si>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</si>
  <si>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</si>
  <si>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</si>
  <si>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</si>
  <si>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</si>
  <si>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</si>
  <si>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</si>
  <si>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</si>
  <si>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</si>
  <si>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</si>
  <si>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</si>
  <si>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</si>
  <si>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</si>
  <si>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</si>
  <si>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</si>
  <si>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</si>
  <si>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</si>
  <si>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</si>
  <si>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</si>
  <si>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</si>
  <si>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</si>
  <si>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</si>
  <si>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</si>
  <si>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</si>
  <si>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</si>
  <si>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</si>
  <si>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</si>
  <si>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</si>
  <si>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</si>
  <si>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</si>
  <si>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</si>
  <si>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</si>
  <si>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</si>
  <si>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</si>
  <si>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</si>
  <si>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</si>
  <si>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</si>
  <si>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</si>
  <si>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</si>
  <si>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</si>
  <si>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</si>
  <si>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</si>
  <si>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</si>
  <si>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</si>
  <si>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</si>
  <si>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</si>
  <si>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</si>
  <si>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</si>
  <si>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</si>
  <si>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</si>
  <si>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</si>
  <si>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</si>
  <si>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</si>
  <si>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</si>
  <si>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</si>
  <si>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</si>
  <si>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</si>
  <si>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</si>
  <si>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</si>
  <si>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</si>
  <si>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</si>
  <si>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</si>
  <si>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</si>
  <si>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</si>
  <si>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</si>
  <si>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</si>
  <si>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</si>
  <si>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</si>
  <si>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</si>
  <si>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</si>
  <si>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</si>
  <si>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</si>
  <si>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</si>
  <si>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</si>
  <si>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</si>
  <si>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</si>
  <si>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</si>
  <si>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</si>
  <si>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</si>
  <si>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</si>
  <si>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</si>
  <si>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</si>
  <si>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</si>
  <si>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</si>
  <si>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</si>
  <si>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</si>
  <si>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</si>
  <si>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</si>
  <si>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</si>
  <si>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</si>
  <si>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</si>
  <si>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</si>
  <si>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</si>
  <si>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</si>
  <si>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</si>
  <si>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</si>
  <si>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</si>
  <si>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</si>
  <si>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</si>
  <si>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</si>
  <si>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</si>
  <si>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</si>
  <si>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</si>
  <si>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</si>
  <si>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</si>
  <si>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</si>
  <si>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</si>
  <si>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</si>
  <si>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</si>
  <si>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</si>
  <si>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</si>
  <si>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</si>
  <si>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</si>
  <si>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</si>
  <si>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</si>
  <si>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</si>
  <si>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</si>
  <si>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</si>
  <si>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</si>
  <si>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</si>
  <si>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</si>
  <si>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</si>
  <si>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</si>
  <si>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</si>
  <si>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</si>
  <si>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</si>
  <si>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</si>
  <si>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</si>
  <si>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</si>
  <si>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</si>
  <si>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</si>
  <si>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</si>
  <si>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</si>
  <si>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</si>
  <si>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</si>
  <si>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</si>
  <si>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</si>
  <si>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</si>
  <si>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</si>
  <si>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</si>
  <si>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</si>
  <si>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</si>
  <si>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</si>
  <si>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</si>
  <si>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</si>
  <si>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</si>
  <si>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</si>
  <si>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</si>
  <si>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</si>
  <si>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</si>
  <si>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</si>
  <si>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</si>
  <si>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</si>
  <si>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</si>
  <si>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</si>
  <si>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</si>
  <si>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</si>
  <si>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</si>
  <si>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</si>
  <si>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</si>
  <si>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</si>
  <si>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</si>
  <si>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</si>
  <si>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</si>
  <si>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</si>
  <si>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</si>
  <si>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</si>
  <si>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</si>
  <si>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</si>
  <si>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</si>
  <si>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</si>
  <si>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</si>
  <si>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</si>
  <si>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</si>
  <si>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</si>
  <si>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</si>
  <si>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</si>
  <si>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</si>
  <si>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</si>
  <si>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</si>
  <si>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</si>
  <si>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</si>
  <si>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</si>
  <si>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</si>
  <si>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</si>
  <si>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</si>
  <si>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</si>
  <si>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</si>
  <si>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</si>
  <si>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</si>
  <si>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</si>
  <si>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</si>
  <si>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</si>
  <si>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</si>
  <si>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</si>
  <si>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</si>
  <si>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</si>
  <si>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</si>
  <si>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</si>
  <si>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</si>
  <si>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</si>
  <si>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</si>
  <si>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</si>
  <si>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</si>
  <si>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</si>
  <si>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</si>
  <si>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</si>
  <si>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</si>
  <si>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</si>
  <si>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</si>
  <si>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</si>
  <si>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</si>
  <si>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</si>
  <si>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</si>
  <si>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</si>
  <si>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</si>
  <si>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</si>
  <si>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</si>
  <si>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</si>
  <si>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</si>
  <si>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</si>
  <si>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</si>
  <si>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</si>
  <si>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</si>
  <si>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</si>
  <si>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</si>
  <si>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</si>
  <si>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</si>
  <si>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</si>
  <si>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</si>
  <si>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</si>
  <si>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</si>
  <si>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</si>
  <si>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</si>
  <si>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</si>
  <si>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</si>
  <si>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</si>
  <si>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</si>
  <si>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</si>
  <si>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</si>
  <si>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</si>
  <si>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</si>
  <si>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</si>
  <si>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</si>
  <si>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</si>
  <si>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</si>
  <si>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</si>
  <si>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</si>
  <si>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</si>
  <si>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</si>
  <si>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</si>
  <si>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</si>
  <si>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</si>
  <si>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</si>
  <si>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</si>
  <si>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</si>
  <si>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</si>
  <si>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</si>
  <si>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</si>
  <si>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</si>
  <si>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</si>
  <si>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</si>
  <si>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</si>
  <si>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</si>
  <si>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</si>
  <si>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</si>
  <si>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</si>
  <si>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</si>
  <si>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</si>
  <si>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</si>
  <si>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</si>
  <si>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</si>
  <si>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</si>
  <si>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</si>
  <si>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</si>
  <si>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</si>
  <si>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</si>
  <si>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</si>
  <si>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</si>
  <si>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</si>
  <si>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</si>
  <si>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</si>
  <si>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</si>
  <si>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</si>
  <si>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</si>
  <si>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</si>
  <si>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</si>
  <si>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</si>
  <si>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</si>
  <si>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</si>
  <si>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</si>
  <si>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</si>
  <si>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</si>
  <si>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</si>
  <si>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</si>
  <si>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</si>
  <si>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</si>
  <si>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</si>
  <si>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</si>
  <si>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</si>
  <si>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</si>
  <si>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</si>
  <si>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</si>
  <si>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</si>
  <si>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</si>
  <si>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</si>
  <si>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</si>
  <si>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</si>
  <si>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</si>
  <si>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</si>
  <si>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</si>
  <si>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</si>
  <si>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</si>
  <si>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</si>
  <si>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</si>
  <si>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</si>
  <si>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</si>
  <si>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</si>
  <si>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</si>
  <si>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</si>
  <si>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</si>
  <si>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</si>
  <si>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</si>
  <si>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</si>
  <si>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</si>
  <si>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</si>
  <si>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</si>
  <si>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</si>
  <si>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</si>
  <si>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</si>
  <si>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</si>
  <si>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</si>
  <si>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</si>
  <si>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</si>
  <si>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</si>
  <si>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</si>
  <si>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</si>
  <si>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</si>
  <si>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</si>
  <si>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</si>
  <si>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</si>
  <si>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</si>
  <si>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</si>
  <si>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</si>
  <si>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</si>
  <si>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</si>
  <si>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</si>
  <si>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</si>
  <si>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</si>
  <si>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</si>
  <si>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</si>
  <si>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</si>
  <si>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</si>
  <si>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</si>
  <si>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</si>
  <si>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</si>
  <si>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</si>
  <si>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</si>
  <si>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</si>
  <si>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</si>
  <si>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</si>
  <si>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</si>
  <si>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</si>
  <si>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</si>
  <si>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</si>
  <si>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</si>
  <si>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</si>
  <si>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</si>
  <si>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</si>
  <si>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</si>
  <si>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</si>
  <si>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</si>
  <si>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</si>
  <si>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</si>
  <si>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</si>
  <si>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</si>
  <si>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</si>
  <si>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</si>
  <si>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</si>
  <si>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</si>
  <si>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</si>
  <si>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</si>
  <si>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</si>
  <si>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</si>
  <si>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</si>
  <si>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</si>
  <si>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</si>
  <si>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</si>
  <si>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</si>
  <si>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</si>
  <si>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</si>
  <si>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</si>
  <si>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</si>
  <si>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</si>
  <si>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</si>
  <si>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</si>
  <si>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</si>
  <si>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</si>
  <si>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</si>
  <si>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</si>
  <si>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</si>
  <si>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</si>
  <si>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</si>
  <si>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</si>
  <si>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</si>
  <si>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</si>
  <si>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</si>
  <si>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</si>
  <si>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</si>
  <si>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</si>
  <si>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</si>
  <si>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</si>
  <si>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</si>
  <si>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</si>
  <si>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</si>
  <si>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</si>
  <si>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</si>
  <si>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</si>
  <si>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</si>
  <si>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</si>
  <si>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</si>
  <si>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</si>
  <si>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</si>
  <si>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</si>
  <si>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</si>
  <si>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</si>
  <si>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</si>
  <si>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</si>
  <si>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</si>
  <si>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</si>
  <si>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</si>
  <si>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</si>
  <si>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</si>
  <si>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</si>
  <si>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</si>
  <si>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</si>
  <si>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</si>
  <si>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</si>
  <si>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</si>
  <si>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</si>
  <si>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</si>
  <si>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</si>
  <si>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</si>
  <si>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</si>
  <si>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</si>
  <si>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</si>
  <si>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</si>
  <si>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</si>
  <si>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</si>
  <si>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</si>
  <si>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</si>
  <si>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</si>
  <si>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</si>
  <si>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</si>
  <si>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</si>
  <si>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</si>
  <si>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</si>
  <si>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</si>
  <si>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</si>
  <si>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</si>
  <si>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</si>
  <si>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</si>
  <si>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</si>
  <si>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</si>
  <si>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</si>
  <si>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</si>
  <si>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</si>
  <si>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</si>
  <si>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</si>
  <si>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</si>
  <si>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</si>
  <si>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</si>
  <si>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</si>
  <si>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</si>
  <si>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</si>
  <si>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</si>
  <si>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</si>
  <si>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</si>
  <si>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</si>
  <si>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</si>
  <si>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</si>
  <si>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</si>
  <si>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</si>
  <si>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</si>
  <si>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</si>
  <si>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</si>
  <si>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</si>
  <si>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</si>
  <si>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</si>
  <si>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</si>
  <si>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</si>
  <si>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</si>
  <si>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</si>
  <si>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</si>
  <si>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</si>
  <si>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</si>
  <si>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</si>
  <si>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</si>
  <si>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</si>
  <si>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</si>
  <si>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</si>
  <si>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</si>
  <si>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</si>
  <si>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</si>
  <si>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</si>
  <si>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</si>
  <si>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</si>
  <si>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</si>
  <si>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</si>
  <si>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</si>
  <si>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</si>
  <si>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</si>
  <si>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</si>
  <si>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</si>
  <si>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</si>
  <si>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</si>
  <si>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</si>
  <si>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</si>
  <si>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</si>
  <si>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</si>
  <si>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</si>
  <si>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</si>
  <si>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</si>
  <si>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</si>
  <si>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</si>
  <si>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</si>
  <si>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</si>
  <si>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</si>
  <si>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</si>
  <si>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</si>
  <si>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</si>
  <si>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</si>
  <si>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</si>
  <si>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</si>
  <si>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</si>
  <si>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</si>
  <si>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</si>
  <si>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</si>
  <si>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</si>
  <si>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</si>
  <si>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</si>
  <si>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</si>
  <si>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</si>
  <si>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</si>
  <si>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</si>
  <si>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</si>
  <si>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</si>
  <si>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</si>
  <si>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</si>
  <si>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</si>
  <si>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</si>
  <si>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</si>
  <si>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</si>
  <si>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</si>
  <si>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</si>
  <si>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</si>
  <si>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</si>
  <si>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</si>
  <si>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</si>
  <si>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</si>
  <si>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</si>
  <si>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</si>
  <si>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</si>
  <si>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</si>
  <si>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</si>
  <si>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</si>
  <si>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</si>
  <si>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</si>
  <si>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</si>
  <si>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</si>
  <si>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</si>
  <si>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</si>
  <si>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</si>
  <si>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</si>
  <si>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</si>
  <si>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</si>
  <si>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</si>
  <si>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</si>
  <si>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</si>
  <si>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</si>
  <si>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</si>
  <si>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</si>
  <si>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</si>
  <si>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</si>
  <si>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</si>
  <si>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</si>
  <si>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</si>
  <si>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</si>
  <si>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</si>
  <si>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</si>
  <si>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</si>
  <si>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</si>
  <si>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</si>
  <si>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</si>
  <si>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</si>
  <si>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</si>
  <si>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</si>
  <si>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</si>
  <si>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</si>
  <si>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</si>
  <si>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</si>
  <si>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</si>
  <si>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</si>
  <si>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</si>
  <si>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</si>
  <si>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</si>
  <si>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</si>
  <si>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</si>
  <si>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</si>
  <si>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</si>
  <si>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</si>
  <si>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</si>
  <si>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</si>
  <si>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</si>
  <si>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</si>
  <si>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</si>
  <si>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</si>
  <si>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</si>
  <si>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</si>
  <si>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</si>
  <si>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</si>
  <si>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</si>
  <si>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</si>
  <si>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</si>
  <si>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</si>
  <si>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</si>
  <si>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</si>
  <si>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</si>
  <si>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</si>
  <si>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</si>
  <si>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</si>
  <si>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</si>
  <si>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</si>
  <si>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</si>
  <si>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</si>
  <si>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</si>
  <si>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</si>
  <si>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</si>
  <si>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</si>
  <si>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</si>
  <si>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</si>
  <si>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</si>
  <si>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</si>
  <si>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</si>
  <si>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</si>
  <si>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</si>
  <si>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</si>
  <si>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</si>
  <si>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</si>
  <si>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</si>
  <si>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</si>
  <si>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</si>
  <si>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</si>
  <si>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</si>
  <si>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</si>
  <si>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</si>
  <si>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</si>
  <si>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</si>
  <si>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</si>
  <si>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</si>
  <si>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</si>
  <si>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</si>
  <si>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</si>
  <si>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</si>
  <si>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</si>
  <si>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</si>
  <si>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</si>
  <si>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</si>
  <si>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</si>
  <si>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</si>
  <si>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</si>
  <si>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</si>
  <si>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</si>
  <si>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</si>
  <si>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</si>
  <si>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</si>
  <si>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</si>
  <si>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</si>
  <si>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</si>
  <si>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</si>
  <si>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</si>
  <si>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</si>
  <si>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</si>
  <si>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</si>
  <si>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</si>
  <si>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</si>
  <si>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</si>
  <si>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</si>
  <si>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</si>
  <si>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</si>
  <si>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</si>
  <si>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</si>
  <si>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</si>
  <si>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</si>
  <si>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</si>
  <si>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</si>
  <si>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</si>
  <si>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</si>
  <si>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</si>
  <si>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</si>
  <si>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</si>
  <si>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</si>
  <si>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</si>
  <si>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</si>
  <si>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</si>
  <si>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</si>
  <si>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</si>
  <si>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</si>
  <si>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</si>
  <si>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</si>
  <si>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</si>
  <si>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</si>
  <si>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</si>
  <si>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</si>
  <si>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</si>
  <si>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</si>
  <si>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</si>
  <si>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</si>
  <si>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</si>
  <si>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</si>
  <si>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</si>
  <si>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</si>
  <si>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</si>
  <si>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</si>
  <si>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</si>
  <si>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</si>
  <si>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</si>
  <si>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</si>
  <si>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</si>
  <si>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</si>
  <si>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</si>
  <si>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</si>
  <si>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</si>
  <si>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</si>
  <si>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</si>
  <si>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</si>
  <si>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</si>
  <si>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</si>
  <si>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</si>
  <si>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</si>
  <si>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</si>
  <si>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</si>
  <si>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</si>
  <si>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</si>
  <si>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</si>
  <si>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</si>
  <si>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</si>
  <si>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</si>
  <si>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</si>
  <si>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</si>
  <si>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</si>
  <si>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</si>
  <si>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</si>
  <si>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</si>
  <si>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</si>
  <si>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</si>
  <si>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</si>
  <si>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</si>
  <si>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</si>
  <si>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</si>
  <si>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</si>
  <si>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</si>
  <si>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</si>
  <si>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</si>
  <si>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</si>
  <si>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</si>
  <si>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</si>
  <si>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</si>
  <si>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</si>
  <si>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</si>
  <si>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</si>
  <si>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</si>
  <si>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</si>
  <si>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</si>
  <si>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</si>
  <si>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</si>
  <si>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</si>
  <si>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</si>
  <si>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</si>
  <si>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</si>
  <si>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</si>
  <si>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</si>
  <si>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</si>
  <si>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</si>
  <si>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</si>
  <si>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</si>
  <si>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</si>
  <si>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</si>
  <si>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</si>
  <si>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</si>
  <si>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</si>
  <si>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</si>
  <si>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</si>
  <si>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</si>
  <si>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</si>
  <si>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</si>
  <si>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</si>
  <si>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</si>
  <si>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</si>
  <si>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</si>
  <si>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</si>
  <si>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</si>
  <si>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</si>
  <si>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</si>
  <si>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</si>
  <si>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</si>
  <si>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</si>
  <si>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</si>
  <si>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</si>
  <si>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</si>
  <si>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</si>
  <si>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</si>
  <si>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</si>
  <si>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</si>
  <si>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</si>
  <si>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</si>
  <si>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</si>
  <si>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</si>
  <si>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</si>
  <si>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</si>
  <si>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</si>
  <si>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</si>
  <si>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</si>
  <si>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</si>
  <si>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</si>
  <si>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</si>
  <si>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</si>
  <si>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</si>
  <si>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</si>
  <si>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</si>
  <si>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</si>
  <si>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</si>
  <si>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</si>
  <si>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</si>
  <si>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</si>
  <si>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</si>
  <si>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</si>
  <si>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</si>
  <si>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</si>
  <si>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</si>
  <si>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</si>
  <si>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</si>
  <si>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</si>
  <si>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</si>
  <si>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</si>
  <si>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</si>
  <si>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</si>
  <si>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</si>
  <si>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</si>
  <si>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</si>
  <si>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</si>
  <si>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</si>
  <si>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</si>
  <si>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</si>
  <si>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</si>
  <si>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</si>
  <si>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</si>
  <si>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</si>
  <si>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</si>
  <si>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</si>
  <si>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</si>
  <si>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</si>
  <si>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</si>
  <si>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</si>
  <si>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</si>
  <si>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</si>
  <si>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</si>
  <si>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</si>
  <si>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</si>
  <si>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</si>
  <si>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</si>
  <si>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</si>
  <si>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</si>
  <si>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</si>
  <si>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</si>
  <si>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</si>
  <si>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</si>
  <si>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</si>
  <si>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</si>
  <si>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</si>
  <si>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</si>
  <si>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</si>
  <si>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</si>
  <si>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</si>
  <si>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</si>
  <si>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</si>
  <si>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</si>
  <si>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</si>
  <si>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</si>
  <si>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</si>
  <si>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</si>
  <si>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</si>
  <si>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</si>
  <si>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</si>
  <si>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</si>
  <si>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</si>
  <si>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</si>
  <si>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</si>
  <si>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</si>
  <si>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</si>
  <si>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</si>
  <si>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</si>
  <si>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</si>
  <si>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</si>
  <si>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</si>
  <si>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</si>
  <si>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</si>
  <si>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</si>
  <si>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</si>
  <si>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</si>
  <si>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</si>
  <si>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</si>
  <si>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</si>
  <si>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</si>
  <si>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</si>
  <si>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</si>
  <si>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</si>
  <si>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</si>
  <si>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</si>
  <si>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</si>
  <si>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</si>
  <si>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</si>
  <si>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</si>
  <si>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</si>
  <si>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</si>
  <si>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</si>
  <si>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</si>
  <si>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</si>
  <si>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</si>
  <si>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</si>
  <si>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</si>
  <si>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</si>
  <si>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</si>
  <si>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</si>
  <si>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</si>
  <si>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</si>
  <si>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</si>
  <si>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</si>
  <si>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</si>
  <si>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</si>
  <si>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</si>
  <si>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</si>
  <si>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</si>
  <si>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</si>
  <si>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</si>
  <si>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</si>
  <si>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</si>
  <si>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</si>
  <si>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</si>
  <si>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</si>
  <si>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</si>
  <si>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</si>
  <si>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</si>
  <si>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</si>
  <si>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</si>
  <si>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</si>
  <si>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</si>
  <si>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</si>
  <si>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</si>
  <si>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</si>
  <si>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</si>
  <si>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</si>
  <si>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</si>
  <si>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</si>
  <si>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</si>
  <si>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</si>
  <si>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</si>
  <si>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</si>
  <si>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</si>
  <si>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</si>
  <si>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</si>
  <si>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</si>
  <si>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</si>
  <si>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</si>
  <si>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</si>
  <si>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</si>
  <si>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</si>
  <si>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</si>
  <si>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</si>
  <si>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</si>
  <si>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</si>
  <si>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</si>
  <si>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</si>
  <si>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</si>
  <si>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</si>
  <si>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</si>
  <si>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</si>
  <si>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</si>
  <si>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</si>
  <si>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</si>
  <si>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</si>
  <si>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</si>
  <si>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</si>
  <si>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</si>
  <si>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</si>
  <si>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</si>
  <si>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</si>
  <si>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</si>
  <si>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</si>
  <si>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</si>
  <si>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</si>
  <si>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</si>
  <si>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</si>
  <si>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</si>
  <si>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</si>
  <si>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</si>
  <si>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</si>
  <si>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</si>
  <si>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</si>
  <si>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</si>
  <si>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</si>
  <si>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</si>
  <si>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</si>
  <si>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</si>
  <si>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</si>
  <si>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</si>
  <si>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</si>
  <si>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</si>
  <si>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</si>
  <si>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</si>
  <si>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</si>
  <si>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</si>
  <si>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</si>
  <si>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</si>
  <si>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</si>
  <si>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</si>
  <si>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</si>
  <si>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</si>
  <si>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</si>
  <si>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</si>
  <si>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</si>
  <si>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</si>
  <si>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</si>
  <si>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</si>
  <si>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</si>
  <si>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</si>
  <si>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</si>
  <si>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</si>
  <si>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</si>
  <si>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</si>
  <si>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</si>
  <si>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</si>
  <si>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</si>
  <si>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</si>
  <si>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</si>
  <si>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</si>
  <si>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</si>
  <si>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</si>
  <si>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</si>
  <si>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</si>
  <si>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</si>
  <si>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</si>
  <si>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</si>
  <si>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</si>
  <si>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</si>
  <si>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</si>
  <si>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</si>
  <si>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</si>
  <si>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</si>
  <si>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</si>
  <si>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</si>
  <si>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</si>
  <si>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</si>
  <si>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</si>
  <si>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</si>
  <si>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</si>
  <si>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</si>
  <si>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</si>
  <si>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</si>
  <si>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</si>
  <si>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</si>
  <si>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</si>
  <si>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</si>
  <si>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</si>
  <si>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</si>
  <si>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</si>
  <si>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</si>
  <si>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</si>
  <si>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</si>
  <si>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</si>
  <si>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</si>
  <si>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</si>
  <si>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</si>
  <si>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</si>
  <si>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</si>
  <si>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</si>
  <si>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</si>
  <si>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</si>
  <si>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</si>
  <si>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</si>
  <si>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</si>
  <si>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</si>
  <si>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</si>
  <si>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</si>
  <si>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</si>
  <si>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</si>
  <si>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</si>
  <si>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</si>
  <si>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</si>
  <si>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</si>
  <si>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</si>
  <si>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</si>
  <si>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</si>
  <si>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</si>
  <si>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</si>
  <si>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</si>
  <si>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</si>
  <si>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</si>
  <si>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</si>
  <si>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</si>
  <si>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</si>
  <si>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</si>
  <si>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</si>
  <si>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</si>
  <si>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</si>
  <si>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</si>
  <si>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</si>
  <si>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</si>
  <si>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</si>
  <si>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</si>
  <si>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</si>
  <si>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</si>
  <si>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</si>
  <si>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</si>
  <si>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</si>
  <si>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</si>
  <si>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</si>
  <si>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</si>
  <si>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</si>
  <si>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</si>
  <si>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</si>
  <si>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</si>
  <si>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</si>
  <si>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</si>
  <si>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</si>
  <si>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</si>
  <si>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</si>
  <si>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</si>
  <si>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</si>
  <si>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</si>
  <si>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</si>
  <si>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</si>
  <si>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</si>
  <si>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</si>
  <si>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</si>
  <si>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</si>
  <si>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</si>
  <si>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</si>
  <si>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</si>
  <si>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</si>
  <si>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</si>
  <si>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</si>
  <si>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</si>
  <si>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</si>
  <si>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</si>
  <si>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</si>
  <si>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</si>
  <si>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</si>
  <si>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</si>
  <si>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</si>
  <si>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</si>
  <si>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</si>
  <si>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</si>
  <si>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</si>
  <si>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</si>
  <si>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</si>
  <si>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</si>
  <si>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</si>
  <si>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</si>
  <si>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</si>
  <si>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</si>
  <si>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</si>
  <si>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</si>
  <si>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</si>
  <si>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</si>
  <si>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</si>
  <si>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</si>
  <si>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</si>
  <si>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</si>
  <si>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</si>
  <si>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</si>
  <si>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</si>
  <si>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</si>
  <si>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</si>
  <si>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</si>
  <si>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</si>
  <si>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</si>
  <si>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</si>
  <si>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</si>
  <si>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</si>
  <si>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</si>
  <si>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</si>
  <si>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</si>
  <si>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</si>
  <si>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</si>
  <si>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</si>
  <si>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</si>
  <si>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</si>
  <si>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</si>
  <si>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</si>
  <si>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</si>
  <si>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</si>
  <si>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</si>
  <si>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</si>
  <si>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</si>
  <si>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</si>
  <si>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</si>
  <si>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</si>
  <si>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</si>
  <si>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</si>
  <si>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</si>
  <si>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</si>
  <si>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</si>
  <si>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</si>
  <si>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</si>
  <si>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</si>
  <si>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</si>
  <si>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</si>
  <si>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</si>
  <si>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</si>
  <si>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</si>
  <si>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</si>
  <si>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</si>
  <si>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</si>
  <si>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</si>
  <si>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</si>
  <si>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</si>
  <si>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</si>
  <si>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</si>
  <si>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</si>
  <si>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</si>
  <si>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</si>
  <si>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</si>
  <si>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</si>
  <si>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</si>
  <si>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</si>
  <si>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</si>
  <si>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</si>
  <si>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</si>
  <si>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</si>
  <si>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</si>
  <si>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</si>
  <si>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</si>
  <si>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</si>
  <si>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</si>
  <si>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</si>
  <si>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</si>
  <si>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</si>
  <si>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</si>
  <si>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</si>
  <si>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</si>
  <si>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</si>
  <si>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</si>
  <si>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</si>
  <si>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</si>
  <si>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</si>
  <si>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</si>
  <si>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</si>
  <si>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</si>
  <si>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</si>
  <si>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</si>
  <si>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</si>
  <si>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</si>
  <si>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</si>
  <si>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</si>
  <si>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</si>
  <si>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</si>
  <si>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</si>
  <si>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</si>
  <si>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</si>
  <si>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</si>
  <si>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</si>
  <si>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</si>
  <si>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</si>
  <si>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</si>
  <si>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</si>
  <si>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</si>
  <si>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</si>
  <si>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</si>
  <si>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</si>
  <si>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</si>
  <si>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</si>
  <si>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</si>
  <si>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</si>
  <si>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</si>
  <si>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</si>
  <si>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</si>
  <si>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</si>
  <si>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</si>
  <si>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</si>
  <si>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</si>
  <si>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</si>
  <si>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</si>
  <si>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</si>
  <si>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</si>
  <si>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</si>
  <si>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</si>
  <si>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</si>
  <si>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</si>
  <si>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</si>
  <si>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</si>
  <si>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</si>
  <si>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</si>
  <si>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</si>
  <si>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</si>
  <si>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</si>
  <si>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</si>
  <si>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</si>
  <si>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</si>
  <si>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</si>
  <si>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</si>
  <si>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</si>
  <si>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</si>
  <si>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</si>
  <si>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</si>
  <si>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</si>
  <si>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</si>
  <si>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</si>
  <si>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</si>
  <si>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</si>
  <si>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</si>
  <si>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</si>
  <si>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</si>
  <si>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</si>
  <si>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</si>
  <si>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</si>
  <si>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</si>
  <si>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</si>
  <si>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</si>
  <si>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</si>
  <si>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</si>
  <si>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</si>
  <si>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</si>
  <si>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</si>
  <si>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</si>
  <si>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</si>
  <si>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</si>
  <si>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</si>
  <si>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</si>
  <si>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</si>
  <si>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</si>
  <si>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</si>
  <si>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</si>
  <si>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</si>
  <si>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</si>
  <si>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</si>
  <si>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</si>
  <si>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</si>
  <si>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</si>
  <si>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</si>
  <si>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</si>
  <si>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</si>
  <si>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</si>
  <si>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</si>
  <si>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</si>
  <si>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</si>
  <si>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</si>
  <si>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</si>
  <si>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</si>
  <si>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</si>
  <si>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</si>
  <si>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</si>
  <si>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</si>
  <si>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</si>
  <si>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</si>
  <si>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</si>
  <si>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</si>
  <si>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</si>
  <si>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</si>
  <si>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</si>
  <si>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</si>
  <si>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</si>
  <si>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</si>
  <si>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</si>
  <si>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</si>
  <si>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</si>
  <si>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</si>
  <si>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</si>
  <si>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</si>
  <si>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</si>
  <si>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</si>
  <si>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</si>
  <si>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</si>
  <si>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</si>
  <si>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</si>
  <si>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</si>
  <si>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</si>
  <si>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</si>
  <si>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</si>
  <si>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</si>
  <si>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</si>
  <si>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</si>
  <si>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</si>
  <si>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</si>
  <si>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</si>
  <si>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</si>
  <si>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</si>
  <si>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</si>
  <si>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</si>
  <si>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</si>
  <si>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</si>
  <si>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</si>
  <si>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</si>
  <si>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</si>
  <si>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</si>
  <si>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</si>
  <si>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</si>
  <si>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</si>
  <si>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</si>
  <si>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</si>
  <si>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</si>
  <si>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</si>
  <si>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</si>
  <si>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</si>
  <si>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</si>
  <si>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</si>
  <si>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</si>
  <si>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</si>
  <si>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</si>
  <si>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</si>
  <si>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</si>
  <si>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</si>
  <si>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</si>
  <si>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</si>
  <si>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</si>
  <si>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</si>
  <si>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</si>
  <si>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</si>
  <si>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</si>
  <si>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</si>
  <si>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</si>
  <si>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</si>
  <si>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</si>
  <si>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</si>
  <si>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</si>
  <si>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</si>
  <si>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</si>
  <si>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</si>
  <si>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</si>
  <si>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</si>
  <si>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</si>
  <si>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</si>
  <si>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</si>
  <si>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</si>
  <si>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</si>
  <si>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</si>
  <si>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</si>
  <si>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</si>
  <si>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</si>
  <si>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</si>
  <si>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</si>
  <si>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</si>
  <si>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</si>
  <si>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</si>
  <si>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</si>
  <si>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</si>
  <si>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</si>
  <si>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</si>
  <si>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</si>
  <si>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</si>
  <si>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</si>
  <si>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</si>
  <si>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</si>
  <si>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</si>
  <si>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</si>
  <si>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</si>
  <si>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</si>
  <si>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</si>
  <si>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</si>
  <si>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</si>
  <si>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</si>
  <si>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</si>
  <si>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</si>
  <si>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</si>
  <si>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</si>
  <si>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</si>
  <si>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</si>
  <si>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</si>
  <si>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</si>
  <si>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</si>
  <si>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</si>
  <si>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</si>
  <si>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</si>
  <si>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</si>
  <si>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</si>
  <si>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</si>
  <si>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</si>
  <si>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</si>
  <si>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</si>
  <si>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</si>
  <si>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</si>
  <si>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</si>
  <si>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</si>
  <si>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</si>
  <si>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</si>
  <si>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</si>
  <si>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</si>
  <si>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</si>
  <si>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</si>
  <si>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</si>
  <si>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</si>
  <si>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</si>
  <si>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</si>
  <si>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</si>
  <si>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</si>
  <si>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</si>
  <si>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</si>
  <si>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</si>
  <si>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</si>
  <si>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</si>
  <si>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</si>
  <si>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</si>
  <si>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</si>
  <si>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</si>
  <si>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</si>
  <si>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</si>
  <si>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</si>
  <si>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</si>
  <si>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</si>
  <si>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</si>
  <si>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</si>
  <si>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</si>
  <si>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</si>
  <si>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</si>
  <si>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</si>
  <si>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</si>
  <si>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</si>
  <si>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</si>
  <si>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</si>
  <si>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</si>
  <si>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</si>
  <si>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</si>
  <si>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</si>
  <si>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</si>
  <si>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</si>
  <si>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</si>
  <si>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</si>
  <si>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</si>
  <si>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</si>
  <si>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</si>
  <si>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</si>
  <si>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</si>
  <si>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</si>
  <si>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</si>
  <si>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</si>
  <si>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</si>
  <si>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</si>
  <si>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</si>
  <si>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</si>
  <si>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</si>
  <si>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</si>
  <si>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</si>
  <si>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</si>
  <si>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</si>
  <si>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</si>
  <si>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</si>
  <si>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</si>
  <si>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</si>
  <si>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</si>
  <si>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</si>
  <si>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</si>
  <si>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</si>
  <si>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</si>
  <si>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</si>
  <si>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</si>
  <si>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</si>
  <si>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</si>
  <si>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</si>
  <si>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</si>
  <si>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</si>
  <si>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</si>
  <si>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</si>
  <si>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</si>
  <si>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</si>
  <si>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</si>
  <si>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</si>
  <si>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</si>
  <si>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</si>
  <si>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</si>
  <si>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</si>
  <si>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</si>
  <si>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</si>
  <si>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</si>
  <si>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</si>
  <si>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</si>
  <si>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</si>
  <si>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</si>
  <si>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</si>
  <si>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</si>
  <si>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</si>
  <si>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</si>
  <si>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</si>
  <si>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</si>
  <si>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</si>
  <si>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</si>
  <si>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</si>
  <si>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</si>
  <si>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</si>
  <si>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</si>
  <si>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</si>
  <si>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</si>
  <si>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</si>
  <si>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</si>
  <si>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</si>
  <si>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</si>
  <si>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</si>
  <si>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</si>
  <si>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</si>
  <si>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</si>
  <si>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</si>
  <si>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</si>
  <si>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</si>
  <si>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</si>
  <si>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</si>
  <si>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</si>
  <si>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</si>
  <si>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</si>
  <si>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</si>
  <si>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</si>
  <si>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</si>
  <si>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</si>
  <si>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</si>
  <si>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</si>
  <si>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</si>
  <si>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</si>
  <si>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</si>
  <si>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</si>
  <si>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</si>
  <si>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</si>
  <si>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</si>
  <si>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</si>
  <si>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</si>
  <si>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</si>
  <si>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</si>
  <si>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</si>
  <si>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</si>
  <si>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</si>
  <si>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</si>
  <si>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</si>
  <si>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</si>
  <si>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</si>
  <si>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</si>
  <si>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</si>
  <si>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</si>
  <si>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</si>
  <si>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</si>
  <si>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</si>
  <si>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</si>
  <si>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</si>
  <si>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</si>
  <si>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</si>
  <si>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</si>
  <si>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</si>
  <si>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</si>
  <si>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</si>
  <si>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</si>
  <si>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</si>
  <si>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</si>
  <si>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</si>
  <si>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</si>
  <si>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</si>
  <si>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</si>
  <si>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</si>
  <si>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</si>
  <si>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</si>
  <si>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</si>
  <si>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</si>
  <si>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</si>
  <si>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</si>
  <si>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</si>
  <si>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</si>
  <si>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</si>
  <si>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</si>
  <si>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</si>
  <si>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</si>
  <si>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</si>
  <si>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</si>
  <si>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</si>
  <si>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</si>
  <si>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</si>
  <si>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</si>
  <si>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</si>
  <si>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</si>
  <si>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</si>
  <si>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</si>
  <si>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</si>
  <si>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</si>
  <si>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</si>
  <si>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</si>
  <si>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</si>
  <si>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</si>
  <si>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</si>
  <si>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</si>
  <si>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</si>
  <si>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</si>
  <si>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</si>
  <si>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</si>
  <si>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</si>
  <si>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</si>
  <si>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</si>
  <si>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</si>
  <si>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</si>
  <si>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</si>
  <si>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</si>
  <si>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</si>
  <si>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</si>
  <si>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</si>
  <si>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</si>
  <si>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</si>
  <si>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</si>
  <si>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</si>
  <si>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</si>
  <si>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</si>
  <si>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</si>
  <si>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</si>
  <si>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</si>
  <si>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</si>
  <si>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</si>
  <si>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</si>
  <si>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</si>
  <si>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</si>
  <si>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</si>
  <si>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</si>
  <si>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</si>
  <si>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</si>
  <si>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</si>
  <si>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</si>
  <si>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</si>
  <si>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</si>
  <si>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</si>
  <si>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</si>
  <si>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</si>
  <si>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</si>
  <si>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</si>
  <si>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</si>
  <si>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</si>
  <si>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</si>
  <si>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</si>
  <si>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</si>
  <si>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</si>
  <si>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</si>
  <si>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</si>
  <si>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</si>
  <si>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</si>
  <si>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</si>
  <si>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</si>
  <si>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</si>
  <si>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</si>
  <si>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</si>
  <si>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</si>
  <si>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</si>
  <si>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</si>
  <si>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</si>
  <si>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</si>
  <si>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</si>
  <si>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</si>
  <si>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</si>
  <si>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</si>
  <si>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</si>
  <si>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</si>
  <si>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</si>
  <si>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</si>
  <si>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</si>
  <si>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</si>
  <si>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</si>
  <si>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</si>
  <si>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</si>
  <si>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</si>
  <si>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</si>
  <si>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</si>
  <si>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</si>
  <si>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</si>
  <si>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</si>
  <si>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</si>
  <si>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</si>
  <si>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</si>
  <si>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</si>
  <si>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</si>
  <si>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</si>
  <si>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</si>
  <si>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</si>
  <si>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</si>
  <si>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</si>
  <si>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</si>
  <si>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</si>
  <si>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</si>
  <si>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</si>
  <si>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</si>
  <si>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</si>
  <si>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</si>
  <si>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</si>
  <si>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</si>
  <si>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</si>
  <si>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</si>
  <si>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</si>
  <si>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</si>
  <si>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</si>
  <si>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</si>
  <si>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</si>
  <si>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</si>
  <si>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</si>
  <si>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</si>
  <si>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</si>
  <si>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</si>
  <si>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</si>
  <si>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</si>
  <si>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</si>
  <si>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</si>
  <si>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</si>
  <si>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</si>
  <si>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</si>
  <si>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</si>
  <si>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</si>
  <si>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</si>
  <si>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</si>
  <si>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</si>
  <si>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</si>
  <si>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</si>
  <si>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</si>
  <si>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</si>
  <si>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</si>
  <si>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</si>
  <si>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</si>
  <si>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</si>
  <si>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</si>
  <si>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</si>
  <si>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</si>
  <si>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</si>
  <si>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</si>
  <si>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</si>
  <si>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</si>
  <si>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</si>
  <si>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</si>
  <si>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</si>
  <si>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</si>
  <si>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</si>
  <si>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</si>
  <si>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</si>
  <si>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</si>
  <si>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</si>
  <si>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</si>
  <si>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</si>
  <si>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</si>
  <si>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</si>
  <si>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</si>
  <si>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</si>
  <si>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</si>
  <si>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</si>
  <si>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</si>
  <si>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</si>
  <si>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</si>
  <si>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</si>
  <si>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</si>
  <si>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</si>
  <si>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</si>
  <si>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</si>
  <si>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</si>
  <si>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</si>
  <si>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</si>
  <si>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</si>
  <si>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</si>
  <si>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</si>
  <si>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</si>
  <si>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</si>
  <si>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</si>
  <si>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</si>
  <si>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</si>
  <si>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</si>
  <si>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</si>
  <si>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</si>
  <si>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</si>
  <si>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</si>
  <si>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</si>
  <si>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</si>
  <si>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</si>
  <si>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</si>
  <si>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</si>
  <si>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</si>
  <si>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</si>
  <si>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</si>
  <si>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</si>
  <si>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</si>
  <si>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</si>
  <si>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</si>
  <si>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</si>
  <si>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</si>
  <si>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</si>
  <si>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</si>
  <si>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</si>
  <si>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</si>
  <si>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</si>
  <si>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</si>
  <si>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</si>
  <si>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</si>
  <si>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</si>
  <si>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</si>
  <si>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</si>
  <si>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</si>
  <si>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</si>
  <si>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</si>
  <si>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</si>
  <si>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</si>
  <si>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</si>
  <si>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</si>
  <si>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</si>
  <si>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</si>
  <si>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</si>
  <si>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</si>
  <si>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</si>
  <si>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</si>
  <si>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</si>
  <si>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</si>
  <si>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</si>
  <si>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</si>
  <si>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</si>
  <si>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</si>
  <si>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</si>
  <si>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</si>
  <si>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</si>
  <si>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</si>
  <si>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</si>
  <si>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</si>
  <si>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</si>
  <si>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</si>
  <si>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</si>
  <si>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</si>
  <si>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</si>
  <si>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</si>
  <si>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</si>
  <si>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</si>
  <si>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</si>
  <si>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</si>
  <si>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</si>
  <si>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</si>
  <si>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</si>
  <si>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</si>
  <si>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</si>
  <si>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</si>
  <si>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</si>
  <si>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</si>
  <si>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</si>
  <si>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</si>
  <si>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</si>
  <si>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</si>
  <si>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</si>
  <si>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</si>
  <si>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</si>
  <si>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</si>
  <si>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</si>
  <si>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</si>
  <si>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</si>
  <si>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</si>
  <si>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</si>
  <si>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</si>
  <si>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</si>
  <si>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</si>
  <si>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</si>
  <si>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</si>
  <si>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</si>
  <si>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</si>
  <si>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</si>
  <si>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</si>
  <si>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</si>
  <si>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</si>
  <si>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</si>
  <si>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</si>
  <si>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</si>
  <si>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</si>
  <si>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</si>
  <si>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</si>
  <si>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</si>
  <si>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</si>
  <si>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</si>
  <si>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</si>
  <si>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</si>
  <si>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</si>
  <si>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</si>
  <si>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</si>
  <si>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</si>
  <si>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</si>
  <si>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</si>
  <si>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</si>
  <si>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</si>
  <si>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</si>
  <si>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</si>
  <si>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</si>
  <si>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</si>
  <si>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</si>
  <si>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</si>
  <si>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</si>
  <si>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</si>
  <si>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</si>
  <si>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</si>
  <si>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</si>
  <si>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</si>
  <si>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</si>
  <si>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</si>
  <si>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</si>
  <si>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</si>
  <si>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</si>
  <si>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</si>
  <si>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</si>
  <si>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</si>
  <si>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</si>
  <si>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</si>
  <si>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</si>
  <si>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</si>
  <si>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</si>
  <si>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</si>
  <si>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</si>
  <si>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</si>
  <si>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</si>
  <si>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</si>
  <si>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</si>
  <si>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</si>
  <si>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</si>
  <si>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</si>
  <si>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</si>
  <si>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</si>
  <si>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</si>
  <si>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</si>
  <si>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</si>
  <si>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</si>
  <si>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</si>
  <si>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</si>
  <si>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</si>
  <si>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</si>
  <si>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</si>
  <si>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</si>
  <si>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</si>
  <si>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</si>
  <si>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</si>
  <si>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</si>
  <si>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</si>
  <si>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</si>
  <si>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</si>
  <si>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</si>
  <si>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</si>
  <si>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</si>
  <si>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</si>
  <si>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</si>
  <si>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</si>
  <si>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</si>
  <si>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</si>
  <si>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</si>
  <si>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</si>
  <si>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</si>
  <si>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</si>
  <si>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</si>
  <si>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</si>
  <si>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</si>
  <si>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</si>
  <si>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</si>
  <si>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</si>
  <si>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</si>
  <si>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</si>
  <si>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</si>
  <si>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</si>
  <si>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</si>
  <si>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</si>
  <si>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</si>
  <si>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</si>
  <si>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</si>
  <si>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</si>
  <si>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</si>
  <si>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</si>
  <si>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</si>
  <si>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</si>
  <si>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</si>
  <si>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</si>
  <si>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</si>
  <si>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</si>
  <si>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</si>
  <si>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</si>
  <si>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</si>
  <si>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</si>
  <si>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</si>
  <si>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</si>
  <si>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</si>
  <si>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</si>
  <si>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</si>
  <si>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</si>
  <si>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</si>
  <si>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</si>
  <si>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</si>
  <si>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</si>
  <si>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</si>
  <si>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</si>
  <si>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</si>
  <si>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</si>
  <si>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</si>
  <si>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</si>
  <si>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</si>
  <si>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</si>
  <si>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</si>
  <si>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</si>
  <si>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</si>
  <si>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</si>
  <si>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</si>
  <si>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</si>
  <si>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</si>
  <si>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</si>
  <si>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</si>
  <si>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</si>
  <si>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</si>
  <si>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</si>
  <si>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</si>
  <si>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</si>
  <si>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</si>
  <si>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</si>
  <si>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</si>
  <si>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</si>
  <si>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</si>
  <si>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</si>
  <si>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</si>
  <si>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</si>
  <si>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</si>
  <si>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</si>
  <si>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</si>
  <si>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</si>
  <si>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</si>
  <si>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</si>
  <si>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</si>
  <si>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</si>
  <si>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</si>
  <si>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</si>
  <si>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</si>
  <si>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</si>
  <si>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</si>
  <si>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</si>
  <si>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</si>
  <si>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</si>
  <si>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</si>
  <si>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</si>
  <si>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</si>
  <si>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</si>
  <si>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</si>
  <si>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</si>
  <si>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</si>
  <si>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</si>
  <si>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</si>
  <si>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</si>
  <si>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</si>
  <si>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</si>
  <si>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</si>
  <si>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</si>
  <si>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</si>
  <si>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</si>
  <si>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</si>
  <si>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</si>
  <si>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</si>
  <si>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</si>
  <si>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</si>
  <si>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</si>
  <si>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</si>
  <si>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</si>
  <si>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</si>
  <si>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</si>
  <si>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</si>
  <si>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</si>
  <si>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</si>
  <si>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</si>
  <si>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</si>
  <si>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</si>
  <si>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</si>
  <si>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</si>
  <si>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</si>
  <si>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</si>
  <si>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</si>
  <si>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</si>
  <si>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</si>
  <si>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</si>
  <si>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</si>
  <si>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</si>
  <si>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</si>
  <si>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</si>
  <si>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</si>
  <si>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</si>
  <si>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</si>
  <si>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</si>
  <si>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</si>
  <si>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</si>
  <si>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</si>
  <si>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</si>
  <si>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</si>
  <si>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</si>
  <si>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</si>
  <si>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</si>
  <si>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</si>
  <si>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</si>
  <si>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</si>
  <si>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</si>
  <si>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</si>
  <si>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</si>
  <si>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</si>
  <si>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</si>
  <si>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</si>
  <si>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</si>
  <si>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</si>
  <si>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</si>
  <si>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</si>
  <si>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</si>
  <si>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</si>
  <si>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</si>
  <si>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</si>
  <si>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</si>
  <si>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</si>
  <si>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</si>
  <si>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</si>
  <si>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</si>
  <si>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</si>
  <si>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</si>
  <si>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</si>
  <si>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</si>
  <si>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</si>
  <si>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</si>
  <si>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</si>
  <si>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</si>
  <si>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</si>
  <si>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</si>
  <si>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</si>
  <si>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</si>
  <si>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</si>
  <si>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</si>
  <si>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</si>
  <si>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</si>
  <si>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</si>
  <si>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</si>
  <si>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</si>
  <si>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</si>
  <si>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</si>
  <si>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</si>
  <si>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</si>
  <si>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</si>
  <si>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</si>
  <si>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</si>
  <si>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</si>
  <si>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</si>
  <si>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</si>
  <si>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</si>
  <si>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</si>
  <si>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</si>
  <si>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</si>
  <si>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</si>
  <si>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</si>
  <si>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</si>
  <si>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</si>
  <si>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</si>
  <si>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</si>
  <si>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</si>
  <si>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</si>
  <si>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</si>
  <si>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</si>
  <si>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</si>
  <si>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</si>
  <si>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</si>
  <si>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</si>
  <si>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</si>
  <si>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</si>
  <si>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</si>
  <si>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</si>
  <si>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</si>
  <si>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</si>
  <si>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</si>
  <si>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</si>
  <si>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</si>
  <si>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</si>
  <si>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</si>
  <si>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</si>
  <si>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</si>
  <si>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</si>
  <si>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</si>
  <si>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</si>
  <si>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</si>
  <si>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</si>
  <si>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</si>
  <si>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</si>
  <si>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</si>
  <si>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</si>
  <si>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</si>
  <si>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</si>
  <si>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</si>
  <si>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</si>
  <si>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</si>
  <si>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</si>
  <si>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</si>
  <si>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</si>
  <si>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</si>
  <si>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</si>
  <si>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</si>
  <si>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</si>
  <si>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</si>
  <si>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</si>
  <si>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</si>
  <si>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</si>
  <si>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</si>
  <si>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</si>
  <si>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</si>
  <si>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</si>
  <si>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</si>
  <si>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</si>
  <si>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</si>
  <si>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</si>
  <si>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</si>
  <si>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</si>
  <si>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</si>
  <si>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</si>
  <si>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</si>
  <si>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</si>
  <si>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</si>
  <si>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</si>
  <si>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</si>
  <si>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</si>
  <si>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</si>
  <si>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</si>
  <si>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</si>
  <si>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</si>
  <si>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</si>
  <si>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</si>
  <si>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</si>
  <si>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</si>
  <si>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</si>
  <si>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</si>
  <si>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</si>
  <si>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</si>
  <si>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</si>
  <si>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</si>
  <si>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</si>
  <si>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</si>
  <si>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</si>
  <si>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</si>
  <si>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</si>
  <si>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</si>
  <si>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</si>
  <si>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</si>
  <si>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</si>
  <si>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</si>
  <si>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</si>
  <si>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</si>
  <si>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</si>
  <si>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</si>
  <si>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</si>
  <si>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</si>
  <si>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</si>
  <si>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</si>
  <si>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</si>
  <si>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</si>
  <si>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</si>
  <si>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</si>
  <si>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</si>
  <si>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</si>
  <si>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</si>
  <si>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</si>
  <si>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</si>
  <si>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</si>
  <si>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</si>
  <si>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</si>
  <si>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</si>
  <si>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</si>
  <si>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</si>
  <si>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</si>
  <si>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</si>
  <si>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</si>
  <si>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</si>
  <si>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</si>
  <si>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</si>
  <si>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</si>
  <si>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</si>
  <si>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</si>
  <si>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</si>
  <si>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</si>
  <si>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</si>
  <si>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</si>
  <si>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</si>
  <si>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</si>
  <si>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</si>
  <si>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</si>
  <si>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</si>
  <si>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</si>
  <si>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</si>
  <si>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</si>
  <si>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</si>
  <si>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</si>
  <si>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</si>
  <si>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</si>
  <si>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</si>
  <si>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</si>
  <si>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</si>
  <si>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</si>
  <si>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</si>
  <si>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</si>
  <si>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</si>
  <si>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</si>
  <si>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</si>
  <si>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</si>
  <si>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</si>
  <si>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</si>
  <si>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</si>
  <si>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</si>
  <si>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</si>
  <si>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</si>
  <si>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</si>
  <si>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</si>
  <si>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</si>
  <si>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</si>
  <si>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</si>
  <si>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</si>
  <si>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</si>
  <si>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</si>
  <si>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</si>
  <si>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</si>
  <si>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</si>
  <si>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</si>
  <si>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</si>
  <si>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</si>
  <si>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</si>
  <si>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</si>
  <si>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</si>
  <si>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</si>
  <si>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</si>
  <si>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</si>
  <si>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</si>
  <si>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</si>
  <si>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</si>
  <si>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</si>
  <si>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</si>
  <si>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</si>
  <si>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</si>
  <si>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</si>
  <si>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</si>
  <si>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</si>
  <si>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</si>
  <si>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</si>
  <si>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</si>
  <si>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</si>
  <si>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</si>
  <si>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</si>
  <si>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</si>
  <si>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</si>
  <si>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</si>
  <si>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</si>
  <si>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</si>
  <si>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</si>
  <si>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</si>
  <si>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</si>
  <si>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</si>
  <si>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</si>
  <si>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</si>
  <si>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</si>
  <si>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</si>
  <si>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</si>
  <si>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</si>
  <si>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</si>
  <si>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</si>
  <si>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</si>
  <si>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</si>
  <si>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</si>
  <si>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</si>
  <si>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</si>
  <si>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</si>
  <si>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</si>
  <si>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</si>
  <si>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</si>
  <si>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</si>
  <si>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</si>
  <si>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</si>
  <si>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</si>
  <si>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</si>
  <si>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</si>
  <si>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</si>
  <si>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</si>
  <si>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</si>
  <si>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</si>
  <si>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</si>
  <si>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</si>
  <si>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</si>
  <si>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</si>
  <si>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</si>
  <si>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</si>
  <si>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</si>
  <si>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</si>
  <si>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</si>
  <si>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</si>
  <si>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</si>
  <si>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</si>
  <si>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</si>
  <si>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</si>
  <si>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</si>
  <si>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</si>
  <si>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</si>
  <si>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</si>
  <si>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</si>
  <si>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</si>
  <si>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</si>
  <si>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</si>
  <si>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</si>
  <si>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</si>
  <si>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</si>
  <si>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</si>
  <si>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</si>
  <si>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</si>
  <si>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</si>
  <si>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</si>
  <si>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</si>
  <si>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</si>
  <si>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</si>
  <si>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</si>
  <si>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</si>
  <si>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</si>
  <si>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</si>
  <si>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</si>
  <si>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</si>
  <si>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</si>
  <si>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</si>
  <si>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</si>
  <si>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</si>
  <si>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</si>
  <si>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</si>
  <si>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</si>
  <si>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</si>
  <si>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</si>
  <si>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</si>
  <si>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</si>
  <si>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</si>
  <si>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</si>
  <si>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</si>
  <si>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</si>
  <si>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</si>
  <si>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</si>
  <si>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</si>
  <si>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</si>
  <si>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</si>
  <si>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</si>
  <si>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</si>
  <si>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</si>
  <si>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</si>
  <si>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</si>
  <si>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</si>
  <si>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</si>
  <si>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</si>
  <si>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</si>
  <si>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</si>
  <si>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</si>
  <si>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</si>
  <si>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</si>
  <si>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</si>
  <si>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</si>
  <si>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</si>
  <si>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</si>
  <si>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</si>
  <si>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</si>
  <si>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</si>
  <si>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</si>
  <si>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</si>
  <si>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</si>
  <si>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</si>
  <si>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</si>
  <si>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</si>
  <si>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</si>
  <si>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</si>
  <si>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</si>
  <si>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</si>
  <si>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</si>
  <si>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</si>
  <si>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</si>
  <si>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</si>
  <si>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</si>
  <si>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</si>
  <si>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</si>
  <si>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</si>
  <si>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</si>
  <si>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</si>
  <si>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</si>
  <si>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</si>
  <si>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</si>
  <si>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</si>
  <si>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</si>
  <si>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</si>
  <si>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</si>
  <si>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</si>
  <si>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</si>
  <si>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</si>
  <si>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</si>
  <si>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</si>
  <si>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</si>
  <si>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</si>
  <si>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</si>
  <si>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</si>
  <si>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</si>
  <si>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</si>
  <si>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</si>
  <si>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</si>
  <si>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</si>
  <si>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</si>
  <si>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</si>
  <si>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</si>
  <si>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</si>
  <si>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</si>
  <si>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</si>
  <si>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</si>
  <si>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</si>
  <si>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</si>
  <si>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</si>
  <si>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</si>
  <si>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</si>
  <si>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</si>
  <si>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</si>
  <si>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</si>
  <si>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</si>
  <si>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</si>
  <si>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</si>
  <si>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</si>
  <si>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</si>
  <si>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</si>
  <si>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</si>
  <si>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</si>
  <si>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</si>
  <si>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</si>
  <si>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</si>
  <si>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</si>
  <si>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</si>
  <si>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</si>
  <si>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</si>
  <si>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</si>
  <si>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</si>
  <si>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</si>
  <si>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</si>
  <si>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</si>
  <si>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</si>
  <si>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</si>
  <si>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</si>
  <si>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</si>
  <si>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</si>
  <si>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</si>
  <si>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</si>
  <si>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</si>
  <si>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</si>
  <si>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</si>
  <si>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</si>
  <si>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</si>
  <si>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</si>
  <si>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</si>
  <si>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</si>
  <si>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</si>
  <si>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</si>
  <si>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</si>
  <si>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</si>
  <si>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</si>
  <si>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</si>
  <si>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</si>
  <si>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</si>
  <si>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</si>
  <si>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</si>
  <si>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</si>
  <si>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</si>
  <si>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</si>
  <si>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</si>
  <si>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</si>
  <si>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</si>
  <si>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</si>
  <si>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</si>
  <si>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</si>
  <si>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</si>
  <si>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</si>
  <si>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</si>
  <si>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</si>
  <si>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</si>
  <si>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</si>
  <si>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</si>
  <si>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</si>
  <si>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</si>
  <si>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</si>
  <si>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</si>
  <si>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</si>
  <si>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</si>
  <si>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</si>
  <si>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</si>
  <si>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</si>
  <si>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</si>
  <si>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</si>
  <si>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</si>
  <si>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</si>
  <si>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</si>
  <si>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</si>
  <si>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</si>
  <si>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</si>
  <si>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</si>
  <si>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</si>
  <si>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</si>
  <si>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</si>
  <si>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</si>
  <si>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</si>
  <si>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</si>
  <si>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</si>
  <si>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</si>
  <si>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</si>
  <si>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</si>
  <si>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</si>
  <si>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</si>
  <si>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</si>
  <si>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</si>
  <si>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</si>
  <si>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</si>
  <si>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</si>
  <si>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</si>
  <si>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</si>
  <si>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</si>
  <si>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</si>
  <si>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</si>
  <si>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</si>
  <si>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</si>
  <si>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</si>
  <si>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</si>
  <si>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</si>
  <si>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</si>
  <si>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</si>
  <si>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</si>
  <si>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</si>
  <si>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</si>
  <si>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</si>
  <si>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</si>
  <si>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</si>
  <si>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</si>
  <si>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</si>
  <si>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</si>
  <si>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</si>
  <si>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</si>
  <si>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</si>
  <si>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</si>
  <si>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</si>
  <si>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</si>
  <si>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</si>
  <si>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</si>
  <si>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</si>
  <si>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</si>
  <si>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</si>
  <si>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</si>
  <si>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</si>
  <si>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</si>
  <si>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</si>
  <si>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</si>
  <si>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</si>
  <si>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</si>
  <si>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</si>
  <si>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</si>
  <si>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</si>
  <si>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</si>
  <si>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</si>
  <si>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</si>
  <si>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</si>
  <si>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</si>
  <si>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</si>
  <si>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</si>
  <si>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</si>
  <si>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</si>
  <si>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</si>
  <si>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</si>
  <si>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</si>
  <si>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</si>
  <si>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</si>
  <si>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</si>
  <si>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</si>
  <si>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</si>
  <si>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</si>
  <si>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</si>
  <si>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</si>
  <si>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</si>
  <si>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</si>
  <si>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</si>
  <si>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</si>
  <si>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</si>
  <si>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</si>
  <si>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</si>
  <si>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</si>
  <si>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</si>
  <si>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</si>
  <si>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</si>
  <si>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</si>
  <si>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</si>
  <si>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</si>
  <si>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</si>
  <si>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</si>
  <si>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</si>
  <si>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</si>
  <si>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</si>
  <si>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</si>
  <si>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</si>
  <si>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</si>
  <si>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</si>
  <si>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</si>
  <si>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</si>
  <si>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</si>
  <si>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</si>
  <si>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</si>
  <si>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</si>
  <si>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</si>
  <si>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</si>
  <si>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</si>
  <si>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</si>
  <si>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</si>
  <si>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</si>
  <si>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</si>
  <si>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</si>
  <si>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</si>
  <si>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</si>
  <si>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</si>
  <si>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</si>
  <si>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</si>
  <si>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</si>
  <si>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</si>
  <si>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</si>
  <si>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</si>
  <si>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</si>
  <si>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</si>
  <si>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</si>
  <si>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</si>
  <si>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</si>
  <si>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</si>
  <si>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</si>
  <si>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</si>
  <si>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</si>
  <si>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</si>
  <si>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</si>
  <si>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</si>
  <si>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</si>
  <si>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</si>
  <si>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</si>
  <si>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</si>
  <si>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</si>
  <si>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</si>
  <si>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</si>
  <si>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</si>
  <si>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</si>
  <si>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</si>
  <si>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</si>
  <si>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</si>
  <si>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</si>
  <si>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</si>
  <si>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</si>
  <si>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</si>
  <si>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</si>
  <si>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</si>
  <si>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</si>
  <si>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</si>
  <si>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</si>
  <si>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</si>
  <si>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</si>
  <si>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</si>
  <si>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</si>
  <si>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</si>
  <si>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</si>
  <si>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</si>
  <si>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</si>
  <si>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</si>
  <si>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</si>
  <si>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</si>
  <si>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</si>
  <si>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</si>
  <si>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</si>
  <si>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</si>
  <si>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</si>
  <si>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</si>
  <si>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</si>
  <si>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</si>
  <si>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</si>
  <si>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</si>
  <si>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</si>
  <si>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</si>
  <si>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</si>
  <si>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</si>
  <si>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</si>
  <si>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</si>
  <si>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</si>
  <si>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</si>
  <si>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</si>
  <si>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</si>
  <si>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</si>
  <si>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</si>
  <si>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</si>
  <si>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</si>
  <si>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</si>
  <si>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</si>
  <si>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</si>
  <si>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</si>
  <si>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</si>
  <si>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</si>
  <si>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</si>
  <si>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</si>
  <si>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</si>
  <si>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</si>
  <si>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</si>
  <si>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</si>
  <si>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</si>
  <si>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</si>
  <si>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</si>
  <si>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</si>
  <si>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</si>
  <si>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</si>
  <si>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</si>
  <si>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</si>
  <si>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</si>
  <si>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</si>
  <si>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</si>
  <si>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</si>
  <si>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</si>
  <si>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</si>
  <si>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</si>
  <si>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</si>
  <si>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</si>
  <si>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</si>
  <si>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</si>
  <si>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</si>
  <si>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</si>
  <si>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</si>
  <si>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</si>
  <si>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</si>
  <si>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</si>
  <si>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</si>
  <si>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</si>
  <si>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</si>
  <si>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</si>
  <si>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</si>
  <si>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</si>
  <si>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</si>
  <si>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</si>
  <si>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</si>
  <si>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</si>
  <si>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</si>
  <si>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</si>
  <si>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</si>
  <si>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</si>
  <si>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</si>
  <si>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</si>
  <si>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</si>
  <si>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</si>
  <si>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</si>
  <si>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</si>
  <si>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</si>
  <si>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</si>
  <si>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</si>
  <si>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</si>
  <si>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</si>
  <si>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</si>
  <si>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</si>
  <si>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</si>
  <si>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</si>
  <si>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</si>
  <si>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</si>
  <si>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</si>
  <si>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</si>
  <si>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</si>
  <si>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</si>
  <si>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</si>
  <si>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</si>
  <si>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</si>
  <si>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</si>
  <si>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</si>
  <si>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</si>
  <si>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</si>
  <si>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</si>
  <si>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</si>
  <si>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</si>
  <si>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</si>
  <si>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</si>
  <si>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</si>
  <si>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</si>
  <si>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</si>
  <si>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</si>
  <si>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</si>
  <si>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</si>
  <si>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</si>
  <si>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</si>
  <si>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</si>
  <si>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</si>
  <si>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</si>
  <si>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</si>
  <si>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</si>
  <si>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</si>
  <si>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</si>
  <si>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</si>
  <si>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</si>
  <si>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</si>
  <si>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</si>
  <si>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</si>
  <si>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</si>
  <si>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</si>
  <si>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</si>
  <si>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</si>
  <si>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</si>
  <si>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</si>
  <si>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</si>
  <si>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</si>
  <si>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</si>
  <si>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</si>
  <si>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</si>
  <si>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</si>
  <si>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</si>
  <si>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</si>
  <si>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</si>
  <si>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</si>
  <si>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</si>
  <si>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</si>
  <si>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</si>
  <si>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</si>
  <si>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</si>
  <si>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</si>
  <si>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</si>
  <si>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</si>
  <si>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</si>
  <si>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</si>
  <si>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</si>
  <si>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</si>
  <si>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</si>
  <si>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</si>
  <si>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</si>
  <si>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</si>
  <si>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</si>
  <si>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</si>
  <si>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</si>
  <si>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</si>
  <si>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</si>
  <si>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</si>
  <si>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</si>
  <si>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</si>
  <si>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</si>
  <si>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</si>
  <si>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</si>
  <si>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</si>
  <si>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</si>
  <si>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</si>
  <si>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</si>
  <si>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</si>
  <si>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</si>
  <si>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</si>
  <si>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</si>
  <si>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</si>
  <si>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</si>
  <si>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</si>
  <si>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</si>
  <si>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</si>
  <si>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</si>
  <si>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</si>
  <si>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</si>
  <si>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</si>
  <si>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</si>
  <si>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</si>
  <si>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</si>
  <si>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</si>
  <si>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</si>
  <si>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</si>
  <si>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</si>
  <si>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</si>
  <si>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</si>
  <si>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</si>
  <si>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</si>
  <si>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</si>
  <si>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</si>
  <si>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</si>
  <si>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</si>
  <si>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</si>
  <si>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</si>
  <si>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</si>
  <si>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</si>
  <si>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</si>
  <si>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</si>
  <si>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</si>
  <si>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</si>
  <si>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</si>
  <si>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</si>
  <si>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</si>
  <si>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</si>
  <si>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</si>
  <si>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</si>
  <si>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</si>
  <si>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</si>
  <si>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</si>
  <si>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</si>
  <si>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</si>
  <si>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</si>
  <si>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</si>
  <si>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</si>
  <si>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</si>
  <si>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</si>
  <si>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</si>
  <si>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</si>
  <si>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</si>
  <si>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</si>
  <si>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</si>
  <si>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</si>
  <si>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</si>
  <si>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</si>
  <si>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</si>
  <si>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</si>
  <si>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</si>
  <si>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</si>
  <si>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</si>
  <si>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</si>
  <si>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</si>
  <si>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</si>
  <si>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</si>
  <si>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</si>
  <si>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</si>
  <si>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</si>
  <si>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</si>
  <si>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</si>
  <si>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</si>
  <si>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</si>
  <si>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</si>
  <si>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</si>
  <si>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</si>
  <si>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</si>
  <si>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</si>
  <si>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</si>
  <si>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</si>
  <si>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</si>
  <si>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</si>
  <si>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</si>
  <si>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</si>
  <si>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</si>
  <si>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</si>
  <si>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</si>
  <si>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</si>
  <si>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</si>
  <si>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</si>
  <si>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</si>
  <si>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</si>
  <si>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</si>
  <si>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</si>
  <si>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</si>
  <si>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</si>
  <si>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</si>
  <si>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</si>
  <si>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</si>
  <si>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</si>
  <si>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</si>
  <si>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</si>
  <si>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</si>
  <si>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</si>
  <si>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</si>
  <si>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</si>
  <si>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</si>
  <si>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</si>
  <si>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</si>
  <si>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</si>
  <si>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</si>
  <si>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</si>
  <si>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</si>
  <si>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</si>
  <si>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</si>
  <si>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</si>
  <si>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</si>
  <si>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</si>
  <si>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</si>
  <si>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</si>
  <si>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</si>
  <si>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</si>
  <si>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</si>
  <si>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</si>
  <si>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</si>
  <si>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</si>
  <si>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</si>
  <si>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</si>
  <si>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</si>
  <si>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</si>
  <si>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</si>
  <si>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</si>
  <si>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</si>
  <si>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</si>
  <si>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</si>
  <si>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</si>
  <si>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</si>
  <si>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</si>
  <si>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</si>
  <si>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</si>
  <si>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</si>
  <si>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</si>
  <si>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</si>
  <si>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</si>
  <si>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</si>
  <si>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</si>
  <si>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</si>
  <si>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</si>
  <si>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</si>
  <si>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</si>
  <si>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</si>
  <si>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</si>
  <si>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</si>
  <si>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</si>
  <si>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</si>
  <si>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</si>
  <si>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</si>
  <si>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</si>
  <si>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</si>
  <si>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</si>
  <si>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</si>
  <si>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</si>
  <si>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</si>
  <si>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</si>
  <si>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</si>
  <si>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</si>
  <si>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</si>
  <si>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</si>
  <si>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</si>
  <si>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</si>
  <si>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</si>
  <si>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</si>
  <si>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</si>
  <si>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</si>
  <si>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</si>
  <si>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</si>
  <si>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</si>
  <si>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</si>
  <si>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</si>
  <si>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</si>
  <si>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</si>
  <si>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</si>
  <si>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</si>
  <si>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</si>
  <si>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</si>
  <si>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</si>
  <si>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</si>
  <si>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</si>
  <si>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</si>
  <si>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</si>
  <si>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</si>
  <si>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</si>
  <si>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</si>
  <si>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</si>
  <si>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</si>
  <si>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</si>
  <si>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</si>
  <si>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</si>
  <si>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</si>
  <si>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</si>
  <si>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</si>
  <si>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</si>
  <si>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</si>
  <si>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</si>
  <si>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</si>
  <si>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</si>
  <si>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</si>
  <si>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</si>
  <si>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</si>
  <si>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</si>
  <si>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</si>
  <si>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</si>
  <si>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</si>
  <si>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</si>
  <si>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</si>
  <si>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</si>
  <si>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</si>
  <si>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</si>
  <si>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</si>
  <si>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</si>
  <si>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</si>
  <si>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</si>
  <si>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</si>
  <si>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</si>
  <si>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</si>
  <si>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</si>
  <si>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</si>
  <si>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</si>
  <si>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</si>
  <si>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</si>
  <si>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</si>
  <si>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</si>
  <si>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</si>
  <si>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</si>
  <si>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</si>
  <si>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</si>
  <si>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</si>
  <si>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</si>
  <si>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</si>
  <si>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</si>
  <si>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</si>
  <si>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</si>
  <si>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</si>
  <si>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</si>
  <si>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</si>
  <si>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</si>
  <si>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</si>
  <si>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</si>
  <si>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</si>
  <si>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</si>
  <si>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</si>
  <si>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</si>
  <si>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</si>
  <si>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</si>
  <si>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</si>
  <si>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</si>
  <si>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</si>
  <si>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</si>
  <si>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</si>
  <si>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</si>
  <si>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</si>
  <si>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</si>
  <si>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</si>
  <si>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</si>
  <si>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</si>
  <si>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</si>
  <si>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</si>
  <si>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</si>
  <si>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</si>
  <si>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</si>
  <si>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</si>
  <si>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</si>
  <si>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</si>
  <si>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</si>
  <si>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</si>
  <si>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</si>
  <si>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</si>
  <si>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</si>
  <si>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</si>
  <si>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</si>
  <si>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</si>
  <si>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</si>
  <si>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</si>
  <si>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</si>
  <si>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</si>
  <si>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</si>
  <si>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</si>
  <si>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</si>
  <si>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</si>
  <si>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</si>
  <si>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</si>
  <si>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</si>
  <si>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</si>
  <si>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</si>
  <si>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</si>
  <si>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</si>
  <si>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</si>
  <si>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</si>
  <si>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</si>
  <si>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</si>
  <si>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</si>
  <si>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</si>
  <si>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</si>
  <si>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</si>
  <si>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</si>
  <si>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</si>
  <si>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</si>
  <si>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</si>
  <si>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</si>
  <si>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</si>
  <si>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</si>
  <si>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</si>
  <si>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</si>
  <si>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</si>
  <si>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</si>
  <si>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</si>
  <si>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</si>
  <si>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</si>
  <si>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</si>
  <si>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</si>
  <si>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</si>
  <si>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</si>
  <si>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</si>
  <si>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</si>
  <si>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</si>
  <si>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</si>
  <si>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</si>
  <si>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</si>
  <si>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</si>
  <si>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</si>
  <si>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</si>
  <si>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</si>
  <si>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</si>
  <si>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</si>
  <si>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</si>
  <si>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</si>
  <si>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</si>
  <si>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</si>
  <si>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</si>
  <si>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</si>
  <si>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</si>
  <si>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</si>
  <si>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</si>
  <si>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</si>
  <si>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</si>
  <si>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</si>
  <si>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</si>
  <si>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</si>
  <si>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</si>
  <si>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</si>
  <si>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</si>
  <si>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</si>
  <si>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</si>
  <si>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</si>
  <si>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</si>
  <si>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</si>
  <si>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</si>
  <si>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</si>
  <si>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</si>
  <si>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</si>
  <si>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</si>
  <si>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</si>
  <si>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</si>
  <si>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</si>
  <si>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</si>
  <si>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</si>
  <si>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</si>
  <si>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</si>
  <si>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</si>
  <si>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</si>
  <si>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</si>
  <si>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</si>
  <si>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</si>
  <si>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</si>
  <si>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</si>
  <si>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</si>
  <si>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</si>
  <si>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</si>
  <si>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</si>
  <si>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</si>
  <si>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</si>
  <si>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</si>
  <si>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</si>
  <si>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</si>
  <si>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</si>
  <si>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</si>
  <si>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</si>
  <si>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</si>
  <si>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</si>
  <si>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</si>
  <si>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</si>
  <si>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</si>
  <si>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</si>
  <si>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</si>
  <si>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</si>
  <si>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</si>
  <si>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</si>
  <si>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</si>
  <si>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</si>
  <si>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</si>
  <si>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</si>
  <si>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</si>
  <si>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</si>
  <si>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</si>
  <si>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</si>
  <si>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</si>
  <si>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</si>
  <si>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</si>
  <si>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</si>
  <si>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</si>
  <si>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</si>
  <si>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</si>
  <si>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</si>
  <si>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</si>
  <si>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</si>
  <si>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</si>
  <si>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</si>
  <si>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</si>
  <si>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</si>
  <si>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</si>
  <si>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</si>
  <si>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</si>
  <si>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</si>
  <si>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</si>
  <si>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</si>
  <si>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</si>
  <si>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</si>
  <si>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</si>
  <si>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</si>
  <si>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</si>
  <si>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</si>
  <si>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</si>
  <si>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</si>
  <si>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</si>
  <si>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</si>
  <si>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</si>
  <si>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</si>
  <si>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</si>
  <si>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</si>
  <si>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</si>
  <si>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</si>
  <si>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</si>
  <si>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</si>
  <si>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</si>
  <si>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</si>
  <si>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</si>
  <si>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</si>
  <si>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</si>
  <si>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</si>
  <si>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</si>
  <si>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</si>
  <si>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</si>
  <si>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</si>
  <si>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</si>
  <si>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</si>
  <si>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</si>
  <si>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</si>
  <si>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</si>
  <si>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</si>
  <si>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</si>
  <si>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</si>
  <si>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</si>
  <si>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</si>
  <si>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</si>
  <si>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</si>
  <si>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</si>
  <si>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</si>
  <si>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</si>
  <si>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</si>
  <si>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</si>
  <si>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</si>
  <si>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</si>
  <si>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</si>
  <si>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</si>
  <si>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</si>
  <si>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</si>
  <si>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</si>
  <si>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</si>
  <si>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</si>
  <si>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</si>
  <si>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</si>
  <si>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</si>
  <si>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</si>
  <si>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</si>
  <si>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</si>
  <si>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</si>
  <si>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</si>
  <si>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</si>
  <si>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</si>
  <si>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</si>
  <si>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</si>
  <si>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</si>
  <si>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</si>
  <si>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</si>
  <si>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</si>
  <si>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</si>
  <si>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</si>
  <si>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</si>
  <si>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</si>
  <si>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</si>
  <si>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</si>
  <si>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</si>
  <si>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</si>
  <si>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</si>
  <si>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</si>
  <si>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</si>
  <si>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</si>
  <si>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</si>
  <si>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</si>
  <si>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</si>
  <si>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</si>
  <si>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</si>
  <si>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</si>
  <si>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</si>
  <si>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</si>
  <si>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</si>
  <si>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</si>
  <si>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</si>
  <si>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</si>
  <si>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</si>
  <si>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</si>
  <si>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</si>
  <si>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</si>
  <si>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</si>
  <si>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</si>
  <si>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</si>
  <si>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</si>
  <si>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</si>
  <si>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</si>
  <si>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</si>
  <si>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</si>
  <si>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</si>
  <si>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</si>
  <si>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</si>
  <si>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</si>
  <si>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</si>
  <si>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</si>
  <si>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</si>
  <si>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</si>
  <si>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</si>
  <si>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</si>
  <si>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</si>
  <si>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</si>
  <si>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</si>
  <si>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</si>
  <si>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</si>
  <si>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</si>
  <si>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</si>
  <si>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</si>
  <si>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</si>
  <si>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</si>
  <si>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</si>
  <si>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</si>
  <si>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</si>
  <si>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</si>
  <si>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</si>
  <si>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</si>
  <si>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</si>
  <si>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</si>
  <si>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</si>
  <si>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</si>
  <si>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</si>
  <si>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</si>
  <si>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</si>
  <si>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</si>
  <si>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</si>
  <si>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</si>
  <si>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</si>
  <si>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</si>
  <si>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</si>
  <si>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</si>
  <si>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</si>
  <si>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</si>
  <si>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</si>
  <si>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</si>
  <si>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</si>
  <si>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</si>
  <si>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</si>
  <si>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</si>
  <si>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</si>
  <si>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</si>
  <si>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</si>
  <si>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</si>
  <si>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</si>
  <si>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</si>
  <si>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</si>
  <si>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</si>
  <si>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</si>
  <si>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</si>
  <si>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</si>
  <si>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</si>
  <si>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</si>
  <si>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</si>
  <si>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</si>
  <si>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</si>
  <si>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</si>
  <si>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</si>
  <si>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</si>
  <si>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</si>
  <si>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</si>
  <si>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</si>
  <si>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</si>
  <si>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</si>
  <si>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</si>
  <si>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</si>
  <si>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</si>
  <si>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</si>
  <si>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</si>
  <si>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</si>
  <si>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</si>
  <si>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</si>
  <si>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</si>
  <si>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</si>
  <si>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</si>
  <si>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</si>
  <si>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</si>
  <si>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</si>
  <si>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</si>
  <si>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</si>
  <si>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</si>
  <si>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</si>
  <si>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</si>
  <si>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</si>
  <si>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</si>
  <si>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</si>
  <si>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</si>
  <si>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</si>
  <si>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</si>
  <si>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</si>
  <si>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</si>
  <si>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</si>
  <si>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</si>
  <si>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</si>
  <si>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</si>
  <si>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</si>
  <si>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</si>
  <si>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</si>
  <si>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</si>
  <si>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</si>
  <si>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</si>
  <si>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</si>
  <si>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</si>
  <si>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</si>
  <si>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</si>
  <si>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</si>
  <si>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</si>
  <si>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</si>
  <si>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</si>
  <si>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</si>
  <si>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</si>
  <si>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</si>
  <si>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</si>
  <si>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</si>
  <si>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</si>
  <si>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</si>
  <si>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</si>
  <si>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</si>
  <si>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</si>
  <si>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</si>
  <si>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</si>
  <si>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</si>
  <si>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</si>
  <si>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</si>
  <si>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</si>
  <si>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</si>
  <si>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</si>
  <si>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</si>
  <si>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</si>
  <si>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</si>
  <si>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</si>
  <si>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</si>
  <si>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</si>
  <si>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</si>
  <si>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</si>
  <si>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</si>
  <si>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</si>
  <si>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</si>
  <si>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</si>
  <si>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</si>
  <si>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</si>
  <si>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</si>
  <si>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</si>
  <si>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</si>
  <si>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</si>
  <si>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</si>
  <si>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</si>
  <si>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</si>
  <si>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</si>
  <si>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</si>
  <si>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</si>
  <si>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</si>
  <si>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</si>
  <si>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</si>
  <si>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</si>
  <si>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</si>
  <si>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</si>
  <si>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</si>
  <si>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</si>
  <si>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</si>
  <si>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</si>
  <si>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</si>
  <si>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</si>
  <si>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</si>
  <si>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</si>
  <si>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</si>
  <si>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</si>
  <si>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</si>
  <si>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</si>
  <si>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</si>
  <si>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</si>
  <si>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</si>
  <si>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</si>
  <si>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</si>
  <si>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</si>
  <si>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</si>
  <si>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</si>
  <si>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</si>
  <si>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</si>
  <si>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</si>
  <si>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</si>
  <si>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</si>
  <si>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</si>
  <si>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</si>
  <si>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</si>
  <si>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</si>
  <si>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</si>
  <si>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</si>
  <si>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</si>
  <si>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</si>
  <si>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</si>
  <si>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</si>
  <si>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</si>
  <si>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</si>
  <si>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</si>
  <si>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</si>
  <si>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</si>
  <si>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</si>
  <si>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</si>
  <si>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</si>
  <si>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</si>
  <si>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</si>
  <si>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</si>
  <si>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</si>
  <si>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</si>
  <si>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</si>
  <si>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</si>
  <si>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</si>
  <si>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</si>
  <si>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</si>
  <si>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</si>
  <si>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</si>
  <si>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</si>
  <si>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</si>
  <si>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</si>
  <si>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</si>
  <si>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</si>
  <si>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</si>
  <si>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</si>
  <si>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</si>
  <si>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</si>
  <si>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</si>
  <si>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</si>
  <si>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</si>
  <si>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</si>
  <si>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</si>
  <si>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</si>
  <si>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</si>
  <si>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</si>
  <si>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</si>
  <si>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</si>
  <si>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</si>
  <si>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</si>
  <si>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</si>
  <si>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</si>
  <si>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</si>
  <si>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</si>
  <si>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</si>
  <si>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</si>
  <si>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</si>
  <si>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</si>
  <si>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</si>
  <si>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</si>
  <si>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</si>
  <si>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</si>
  <si>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</si>
  <si>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</si>
  <si>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</si>
  <si>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</si>
  <si>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</si>
  <si>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</si>
  <si>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</si>
  <si>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</si>
  <si>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</si>
  <si>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</si>
  <si>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</si>
  <si>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</si>
  <si>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</si>
  <si>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</si>
  <si>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</si>
  <si>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</si>
  <si>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</si>
  <si>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</si>
  <si>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</si>
  <si>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</si>
  <si>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</si>
  <si>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</si>
  <si>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</si>
  <si>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</si>
  <si>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</si>
  <si>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</si>
  <si>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</si>
  <si>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</si>
  <si>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</si>
  <si>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</si>
  <si>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</si>
  <si>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</si>
  <si>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</si>
  <si>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</si>
  <si>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</si>
  <si>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</si>
  <si>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</si>
  <si>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</si>
  <si>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</si>
  <si>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</si>
  <si>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</si>
  <si>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</si>
  <si>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</si>
  <si>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</si>
  <si>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</si>
  <si>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</si>
  <si>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</si>
  <si>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</si>
  <si>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</si>
  <si>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</si>
  <si>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</si>
  <si>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</si>
  <si>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</si>
  <si>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</si>
  <si>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</si>
  <si>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</si>
  <si>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</si>
  <si>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</si>
  <si>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</si>
  <si>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</si>
  <si>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</si>
  <si>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</si>
  <si>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</si>
  <si>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</si>
  <si>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</si>
  <si>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</si>
  <si>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</si>
  <si>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</si>
  <si>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</si>
  <si>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</si>
  <si>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</si>
  <si>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</si>
  <si>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</si>
  <si>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</si>
  <si>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</si>
  <si>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</si>
  <si>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</si>
  <si>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</si>
  <si>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</si>
  <si>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</si>
  <si>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</si>
  <si>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</si>
  <si>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</si>
  <si>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</si>
  <si>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</si>
  <si>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</si>
  <si>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</si>
  <si>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</si>
  <si>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</si>
  <si>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</si>
  <si>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</si>
  <si>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</si>
  <si>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</si>
  <si>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</si>
  <si>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</si>
  <si>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</si>
  <si>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</si>
  <si>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</si>
  <si>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</si>
  <si>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</si>
  <si>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</si>
  <si>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</si>
  <si>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</si>
  <si>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</si>
  <si>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</si>
  <si>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</si>
  <si>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</si>
  <si>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</si>
  <si>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</si>
  <si>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</si>
  <si>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</si>
  <si>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</si>
  <si>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</si>
  <si>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</si>
  <si>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</si>
  <si>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</si>
  <si>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</si>
  <si>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</si>
  <si>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</si>
  <si>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</si>
  <si>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</si>
  <si>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</si>
  <si>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</si>
  <si>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</si>
  <si>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</si>
  <si>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</si>
  <si>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</si>
  <si>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</si>
  <si>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</si>
  <si>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</si>
  <si>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</si>
  <si>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</si>
  <si>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</si>
  <si>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</si>
  <si>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</si>
  <si>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</si>
  <si>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</si>
  <si>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</si>
  <si>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</si>
  <si>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</si>
  <si>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</si>
  <si>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</si>
  <si>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</si>
  <si>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</si>
  <si>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</si>
  <si>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</si>
  <si>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</si>
  <si>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</si>
  <si>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</si>
  <si>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</si>
  <si>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</si>
  <si>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</si>
  <si>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</si>
  <si>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</si>
  <si>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</si>
  <si>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</si>
  <si>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</si>
  <si>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</si>
  <si>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</si>
  <si>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</si>
  <si>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</si>
  <si>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</si>
  <si>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</si>
  <si>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</si>
  <si>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</si>
  <si>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</si>
  <si>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</si>
  <si>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</si>
  <si>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</si>
  <si>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</si>
  <si>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</si>
  <si>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</si>
  <si>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</si>
  <si>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</si>
  <si>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</si>
  <si>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</si>
  <si>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</si>
  <si>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</si>
  <si>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</si>
  <si>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</si>
  <si>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</si>
  <si>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</si>
  <si>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</si>
  <si>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</si>
  <si>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</si>
  <si>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</si>
  <si>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</si>
  <si>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</si>
  <si>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</si>
  <si>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</si>
  <si>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</si>
  <si>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</si>
  <si>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</si>
  <si>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</si>
  <si>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</si>
  <si>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</si>
  <si>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</si>
  <si>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</si>
  <si>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</si>
  <si>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</si>
  <si>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</si>
  <si>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</si>
  <si>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</si>
  <si>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</si>
  <si>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</si>
  <si>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</si>
  <si>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</si>
  <si>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</si>
  <si>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</si>
  <si>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</si>
  <si>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</si>
  <si>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</si>
  <si>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</si>
  <si>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</si>
  <si>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</si>
  <si>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</si>
  <si>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</si>
  <si>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</si>
  <si>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</si>
  <si>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</si>
  <si>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</si>
  <si>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</si>
  <si>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</si>
  <si>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</si>
  <si>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</si>
  <si>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</si>
  <si>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</si>
  <si>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</si>
  <si>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</si>
  <si>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</si>
  <si>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</si>
  <si>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</si>
  <si>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</si>
  <si>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</si>
  <si>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</si>
  <si>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</si>
  <si>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</si>
  <si>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</si>
  <si>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</si>
  <si>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</si>
  <si>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</si>
  <si>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</si>
  <si>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</si>
  <si>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</si>
  <si>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</si>
  <si>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</si>
  <si>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</si>
  <si>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</si>
  <si>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</si>
  <si>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</si>
  <si>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</si>
  <si>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</si>
  <si>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</si>
  <si>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</si>
  <si>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</si>
  <si>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</si>
  <si>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</si>
  <si>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</si>
  <si>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</si>
  <si>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</si>
  <si>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</si>
  <si>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</si>
  <si>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</si>
  <si>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</si>
  <si>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</si>
  <si>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</si>
  <si>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</si>
  <si>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</si>
  <si>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</si>
  <si>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</si>
  <si>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</si>
  <si>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</si>
  <si>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</si>
  <si>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</si>
  <si>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</si>
  <si>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</si>
  <si>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</si>
  <si>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</si>
  <si>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</si>
  <si>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</si>
  <si>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</si>
  <si>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</si>
  <si>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</si>
  <si>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</si>
  <si>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</si>
  <si>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</si>
  <si>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</si>
  <si>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</si>
  <si>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</si>
  <si>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</si>
  <si>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</si>
  <si>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</si>
  <si>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</si>
  <si>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</si>
  <si>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</si>
  <si>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</si>
  <si>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</si>
  <si>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</si>
  <si>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</si>
  <si>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</si>
  <si>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</si>
  <si>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</si>
  <si>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</si>
  <si>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</si>
  <si>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</si>
  <si>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</si>
  <si>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</si>
  <si>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</si>
  <si>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</si>
  <si>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</si>
  <si>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</si>
  <si>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</si>
  <si>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</si>
  <si>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</si>
  <si>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</si>
  <si>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</si>
  <si>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</si>
  <si>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</si>
  <si>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</si>
  <si>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</si>
  <si>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</si>
  <si>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</si>
  <si>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</si>
  <si>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</si>
  <si>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</si>
  <si>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</si>
  <si>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</si>
  <si>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</si>
  <si>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</si>
  <si>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</si>
  <si>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</si>
  <si>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</si>
  <si>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</si>
  <si>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</si>
  <si>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</si>
  <si>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</si>
  <si>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</si>
  <si>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</si>
  <si>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</si>
  <si>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</si>
  <si>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</si>
  <si>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</si>
  <si>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</si>
  <si>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</si>
  <si>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</si>
  <si>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</si>
  <si>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</si>
  <si>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</si>
  <si>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</si>
  <si>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</si>
  <si>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</si>
  <si>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</si>
  <si>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</si>
  <si>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</si>
  <si>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</si>
  <si>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</si>
  <si>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</si>
  <si>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</si>
  <si>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</si>
  <si>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</si>
  <si>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</si>
  <si>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</si>
  <si>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</si>
  <si>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</si>
  <si>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</si>
  <si>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</si>
  <si>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</si>
  <si>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</si>
  <si>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</si>
  <si>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</si>
  <si>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</si>
  <si>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</si>
  <si>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</si>
  <si>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</si>
  <si>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</si>
  <si>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</si>
  <si>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</si>
  <si>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</si>
  <si>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</si>
  <si>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</si>
  <si>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</si>
  <si>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</si>
  <si>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</si>
  <si>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</si>
  <si>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</si>
  <si>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</si>
  <si>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</si>
  <si>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</si>
  <si>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</si>
  <si>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</si>
  <si>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</si>
  <si>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</si>
  <si>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</si>
  <si>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</si>
  <si>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</si>
  <si>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</si>
  <si>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</si>
  <si>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</si>
  <si>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</si>
  <si>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</si>
  <si>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</si>
  <si>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</si>
  <si>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</si>
  <si>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</si>
  <si>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</si>
  <si>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</si>
  <si>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</si>
  <si>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</si>
  <si>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</si>
  <si>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</si>
  <si>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</si>
  <si>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</si>
  <si>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</si>
  <si>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</si>
  <si>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</si>
  <si>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</si>
  <si>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</si>
  <si>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</si>
  <si>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</si>
  <si>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</si>
  <si>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</si>
  <si>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</si>
  <si>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</si>
  <si>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</si>
  <si>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</si>
  <si>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</si>
  <si>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</si>
  <si>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</si>
  <si>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</si>
  <si>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</si>
  <si>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</si>
  <si>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</si>
  <si>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</si>
  <si>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</si>
  <si>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</si>
  <si>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</si>
  <si>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</si>
  <si>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</si>
  <si>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</si>
  <si>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</si>
  <si>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</si>
  <si>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</si>
  <si>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</si>
  <si>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</si>
  <si>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</si>
  <si>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</si>
  <si>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</si>
  <si>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</si>
  <si>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</si>
  <si>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</si>
  <si>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</si>
  <si>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</si>
  <si>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</si>
  <si>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</si>
  <si>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</si>
  <si>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</si>
  <si>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</si>
  <si>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</si>
  <si>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</si>
  <si>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</si>
  <si>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</si>
  <si>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</si>
  <si>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</si>
  <si>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</si>
  <si>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</si>
  <si>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</si>
  <si>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</si>
  <si>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</si>
  <si>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</si>
  <si>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</si>
  <si>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</si>
  <si>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</si>
  <si>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</si>
  <si>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</si>
  <si>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</si>
  <si>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</si>
  <si>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</si>
  <si>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</si>
  <si>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</si>
  <si>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</si>
  <si>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</si>
  <si>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</si>
  <si>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</si>
  <si>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</si>
  <si>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</si>
  <si>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</si>
  <si>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</si>
  <si>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</si>
  <si>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</si>
  <si>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</si>
  <si>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</si>
  <si>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</si>
  <si>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</si>
  <si>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</si>
  <si>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</si>
  <si>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</si>
  <si>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</si>
  <si>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</si>
  <si>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</si>
  <si>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</si>
  <si>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</si>
  <si>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</si>
  <si>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</si>
  <si>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</si>
  <si>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</si>
  <si>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</si>
  <si>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</si>
  <si>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</si>
  <si>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</si>
  <si>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</si>
  <si>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</si>
  <si>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</si>
  <si>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</si>
  <si>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</si>
  <si>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</si>
  <si>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</si>
  <si>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</si>
  <si>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</si>
  <si>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</si>
  <si>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</si>
  <si>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</si>
  <si>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</si>
  <si>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</si>
  <si>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</si>
  <si>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</si>
  <si>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</si>
  <si>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</si>
  <si>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</si>
  <si>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</si>
  <si>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</si>
  <si>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</si>
  <si>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</si>
  <si>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</si>
  <si>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</si>
  <si>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</si>
  <si>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</si>
  <si>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</si>
  <si>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</si>
  <si>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</si>
  <si>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</si>
  <si>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</si>
  <si>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</si>
  <si>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</si>
  <si>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</si>
  <si>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</si>
  <si>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</si>
  <si>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</si>
  <si>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</si>
  <si>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</si>
  <si>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</si>
  <si>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</si>
  <si>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</si>
  <si>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</si>
  <si>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</si>
  <si>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</si>
  <si>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</si>
  <si>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</si>
  <si>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</si>
  <si>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</si>
  <si>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</si>
  <si>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</si>
  <si>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</si>
  <si>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</si>
  <si>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</si>
  <si>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</si>
  <si>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</si>
  <si>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</si>
  <si>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</si>
  <si>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</si>
  <si>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</si>
  <si>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</si>
  <si>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</si>
  <si>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</si>
  <si>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</si>
  <si>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</si>
  <si>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</si>
  <si>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</si>
  <si>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</si>
  <si>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</si>
  <si>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</si>
  <si>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</si>
  <si>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</si>
  <si>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</si>
  <si>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</si>
  <si>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</si>
  <si>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</si>
  <si>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</si>
  <si>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</si>
  <si>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</si>
  <si>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</si>
  <si>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</si>
  <si>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</si>
  <si>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</si>
  <si>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</si>
  <si>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</si>
  <si>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</si>
  <si>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</si>
  <si>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</si>
  <si>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</si>
  <si>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</si>
  <si>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</si>
  <si>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</si>
  <si>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</si>
  <si>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</si>
  <si>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</si>
  <si>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</si>
  <si>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</si>
  <si>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</si>
  <si>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</si>
  <si>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</si>
  <si>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</si>
  <si>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</si>
  <si>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</si>
  <si>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</si>
  <si>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</si>
  <si>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</si>
  <si>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</si>
  <si>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</si>
  <si>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</si>
  <si>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</si>
  <si>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</si>
  <si>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</si>
  <si>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</si>
  <si>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</si>
  <si>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</si>
  <si>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</si>
  <si>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</si>
  <si>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</si>
  <si>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</si>
  <si>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</si>
  <si>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</si>
  <si>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</si>
  <si>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</si>
  <si>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</si>
  <si>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</si>
  <si>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</si>
  <si>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</si>
  <si>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</si>
  <si>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</si>
  <si>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</si>
  <si>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</si>
  <si>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</si>
  <si>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</si>
  <si>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</si>
  <si>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</si>
  <si>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</si>
  <si>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</si>
  <si>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</si>
  <si>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</si>
  <si>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</si>
  <si>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</si>
  <si>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</si>
  <si>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</si>
  <si>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</si>
  <si>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</si>
  <si>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</si>
  <si>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</si>
  <si>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</si>
  <si>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</si>
  <si>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</si>
  <si>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</si>
  <si>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</si>
  <si>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</si>
  <si>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</si>
  <si>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</si>
  <si>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</si>
  <si>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</si>
  <si>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</si>
  <si>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</si>
  <si>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</si>
  <si>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</si>
  <si>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</si>
  <si>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</si>
  <si>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</si>
  <si>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</si>
  <si>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</si>
  <si>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</si>
  <si>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</si>
  <si>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</si>
  <si>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</si>
  <si>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</si>
  <si>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</si>
  <si>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</si>
  <si>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</si>
  <si>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</si>
  <si>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</si>
  <si>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</si>
  <si>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</si>
  <si>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</si>
  <si>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</si>
  <si>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</si>
  <si>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</si>
  <si>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</si>
  <si>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</si>
  <si>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</si>
  <si>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</si>
  <si>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</si>
  <si>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</si>
  <si>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</si>
  <si>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</si>
  <si>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</si>
  <si>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</si>
  <si>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</si>
  <si>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</si>
  <si>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</si>
  <si>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</si>
  <si>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</si>
  <si>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</si>
  <si>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</si>
  <si>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</si>
  <si>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</si>
  <si>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</si>
  <si>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</si>
  <si>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</si>
  <si>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</si>
  <si>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</si>
  <si>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</si>
  <si>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</si>
  <si>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</si>
  <si>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</si>
  <si>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</si>
  <si>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</si>
  <si>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</si>
  <si>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</si>
  <si>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</si>
  <si>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</si>
  <si>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</si>
  <si>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</si>
  <si>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</si>
  <si>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</si>
  <si>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</si>
  <si>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</si>
  <si>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</si>
  <si>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</si>
  <si>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</si>
  <si>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</si>
  <si>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</si>
  <si>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</si>
  <si>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</si>
  <si>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</si>
  <si>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</si>
  <si>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</si>
  <si>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</si>
  <si>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</si>
  <si>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</si>
  <si>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</si>
  <si>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</si>
  <si>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</si>
  <si>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</si>
  <si>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</si>
  <si>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</si>
  <si>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</si>
  <si>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</si>
  <si>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</si>
  <si>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</si>
  <si>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</si>
  <si>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</si>
  <si>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</si>
  <si>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</si>
  <si>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</si>
  <si>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</si>
  <si>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</si>
  <si>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</si>
  <si>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</si>
  <si>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</si>
  <si>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</si>
  <si>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</si>
  <si>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</si>
  <si>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</si>
  <si>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</si>
  <si>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</si>
  <si>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</si>
  <si>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</si>
  <si>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</si>
  <si>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</si>
  <si>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</si>
  <si>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</si>
  <si>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</si>
  <si>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</si>
  <si>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</si>
  <si>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</si>
  <si>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</si>
  <si>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</si>
  <si>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</si>
  <si>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</si>
  <si>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</si>
  <si>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</si>
  <si>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</si>
  <si>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</si>
  <si>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</si>
  <si>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</si>
  <si>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</si>
  <si>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</si>
  <si>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</si>
  <si>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</si>
  <si>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</si>
  <si>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</si>
  <si>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</si>
  <si>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</si>
  <si>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</si>
  <si>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</si>
  <si>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</si>
  <si>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</si>
  <si>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</si>
  <si>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</si>
  <si>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</si>
  <si>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</si>
  <si>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</si>
  <si>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</si>
  <si>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</si>
  <si>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</si>
  <si>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</si>
  <si>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</si>
  <si>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</si>
  <si>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</si>
  <si>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</si>
  <si>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</si>
  <si>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</si>
  <si>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</si>
  <si>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</si>
  <si>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</si>
  <si>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</si>
  <si>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</si>
  <si>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</si>
  <si>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</si>
  <si>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</si>
  <si>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</si>
  <si>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</si>
  <si>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</si>
  <si>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</si>
  <si>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</si>
  <si>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</si>
  <si>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</si>
  <si>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</si>
  <si>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</si>
  <si>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</si>
  <si>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</si>
  <si>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</si>
  <si>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</si>
  <si>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</si>
  <si>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</si>
  <si>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</si>
  <si>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</si>
  <si>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</si>
  <si>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</si>
  <si>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</si>
  <si>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</si>
  <si>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</si>
  <si>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</si>
  <si>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</si>
  <si>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</si>
  <si>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</si>
  <si>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</si>
  <si>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</si>
  <si>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</si>
  <si>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</si>
  <si>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</si>
  <si>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</si>
  <si>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</si>
  <si>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</si>
  <si>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</si>
  <si>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</si>
  <si>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</si>
  <si>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</si>
  <si>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</si>
  <si>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</si>
  <si>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</si>
  <si>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</si>
  <si>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</si>
  <si>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</si>
  <si>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</si>
  <si>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</si>
  <si>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</si>
  <si>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</si>
  <si>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</si>
  <si>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</si>
  <si>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</si>
  <si>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</si>
  <si>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</si>
  <si>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</si>
  <si>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</si>
  <si>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</si>
  <si>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</si>
  <si>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</si>
  <si>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</si>
  <si>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</si>
  <si>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</si>
  <si>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</si>
  <si>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</si>
  <si>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</si>
  <si>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</si>
  <si>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</si>
  <si>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</si>
  <si>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</si>
  <si>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</si>
  <si>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</si>
  <si>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</si>
  <si>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</si>
  <si>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</si>
  <si>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</si>
  <si>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</si>
  <si>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</si>
  <si>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</si>
  <si>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</si>
  <si>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</si>
  <si>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</si>
  <si>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</si>
  <si>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</si>
  <si>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</si>
  <si>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</si>
  <si>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</si>
  <si>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</si>
  <si>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</si>
  <si>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</si>
  <si>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</si>
  <si>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</si>
  <si>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</si>
  <si>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</si>
  <si>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</si>
  <si>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</si>
  <si>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</si>
  <si>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</si>
  <si>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</si>
  <si>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</si>
  <si>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</si>
  <si>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</si>
  <si>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</si>
  <si>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</si>
  <si>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</si>
  <si>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</si>
  <si>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</si>
  <si>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</si>
  <si>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</si>
  <si>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</si>
  <si>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</si>
  <si>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</si>
  <si>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</si>
  <si>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</si>
  <si>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</si>
  <si>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</si>
  <si>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</si>
  <si>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</si>
  <si>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</si>
  <si>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</si>
  <si>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</si>
  <si>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</si>
  <si>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</si>
  <si>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</si>
  <si>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</si>
  <si>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</si>
  <si>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</si>
  <si>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</si>
  <si>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</si>
  <si>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</si>
  <si>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</si>
  <si>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</si>
  <si>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</si>
  <si>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</si>
  <si>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</si>
  <si>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</si>
  <si>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</si>
  <si>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</si>
  <si>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</si>
  <si>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</si>
  <si>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</si>
  <si>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</si>
  <si>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</si>
  <si>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</si>
  <si>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</si>
  <si>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</si>
  <si>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</si>
  <si>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</si>
  <si>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</si>
  <si>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</si>
  <si>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</si>
  <si>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</si>
  <si>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</si>
  <si>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</si>
  <si>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</si>
  <si>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</si>
  <si>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</si>
  <si>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</si>
  <si>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</si>
  <si>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</si>
  <si>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</si>
  <si>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</si>
  <si>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</si>
  <si>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</si>
  <si>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</si>
  <si>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</si>
  <si>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</si>
  <si>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</si>
  <si>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</si>
  <si>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</si>
  <si>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</si>
  <si>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</si>
  <si>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</si>
  <si>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</si>
  <si>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</si>
  <si>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</si>
  <si>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</si>
  <si>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</si>
  <si>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</si>
  <si>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</si>
  <si>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</si>
  <si>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</si>
  <si>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</si>
  <si>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</si>
  <si>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</si>
  <si>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</si>
  <si>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</si>
  <si>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</si>
  <si>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</si>
  <si>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</si>
  <si>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</si>
  <si>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</si>
  <si>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</si>
  <si>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</si>
  <si>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</si>
  <si>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</si>
  <si>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</si>
  <si>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</si>
  <si>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</si>
  <si>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</si>
  <si>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</si>
  <si>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</si>
  <si>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</si>
  <si>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</si>
  <si>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</si>
  <si>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</si>
  <si>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</si>
  <si>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</si>
  <si>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</si>
  <si>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</si>
  <si>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</si>
  <si>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</si>
  <si>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</si>
  <si>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</si>
  <si>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</si>
  <si>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</si>
  <si>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</si>
  <si>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</si>
  <si>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</si>
  <si>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</si>
  <si>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</si>
  <si>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</si>
  <si>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</si>
  <si>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</si>
  <si>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</si>
  <si>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</si>
  <si>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</si>
  <si>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</si>
  <si>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</si>
  <si>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</si>
  <si>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</si>
  <si>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</si>
  <si>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</si>
  <si>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</si>
  <si>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</si>
  <si>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</si>
  <si>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</si>
  <si>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</si>
  <si>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</si>
  <si>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</si>
  <si>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</si>
  <si>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</si>
  <si>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</si>
  <si>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</si>
  <si>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</si>
  <si>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</si>
  <si>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</si>
  <si>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</si>
  <si>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</si>
  <si>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</si>
  <si>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</si>
  <si>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</si>
  <si>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</si>
  <si>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</si>
  <si>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</si>
  <si>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</si>
  <si>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</si>
  <si>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</si>
  <si>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</si>
  <si>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</si>
  <si>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</si>
  <si>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</si>
  <si>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</si>
  <si>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</si>
  <si>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</si>
  <si>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</si>
  <si>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</si>
  <si>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</si>
  <si>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</si>
  <si>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</si>
  <si>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</si>
  <si>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</si>
  <si>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</si>
  <si>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</si>
  <si>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</si>
  <si>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</si>
  <si>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</si>
  <si>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</si>
  <si>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</si>
  <si>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</si>
  <si>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</si>
  <si>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</si>
  <si>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</si>
  <si>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</si>
  <si>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</si>
  <si>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</si>
  <si>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</si>
  <si>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</si>
  <si>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</si>
  <si>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</si>
  <si>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</si>
  <si>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</si>
  <si>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</si>
  <si>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</si>
  <si>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</si>
  <si>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</si>
  <si>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</si>
  <si>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</si>
  <si>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</si>
  <si>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</si>
  <si>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</si>
  <si>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</si>
  <si>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</si>
  <si>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</si>
  <si>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</si>
  <si>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</si>
  <si>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</si>
  <si>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</si>
  <si>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</si>
  <si>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</si>
  <si>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</si>
  <si>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</si>
  <si>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</si>
  <si>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</si>
  <si>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</si>
  <si>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</si>
  <si>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</si>
  <si>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</si>
  <si>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</si>
  <si>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</si>
  <si>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</si>
  <si>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</si>
  <si>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</si>
  <si>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</si>
  <si>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</si>
  <si>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</si>
  <si>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</si>
  <si>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</si>
  <si>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</si>
  <si>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</si>
  <si>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</si>
  <si>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</si>
  <si>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</si>
  <si>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</si>
  <si>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</si>
  <si>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</si>
  <si>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</si>
  <si>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</si>
  <si>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</si>
  <si>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</si>
  <si>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</si>
  <si>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</si>
  <si>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</si>
  <si>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</si>
  <si>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</si>
  <si>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</si>
  <si>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</si>
  <si>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</si>
  <si>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</si>
  <si>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</si>
  <si>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</si>
  <si>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</si>
  <si>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</si>
  <si>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</si>
  <si>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</si>
  <si>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</si>
  <si>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</si>
  <si>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</si>
  <si>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</si>
  <si>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</si>
  <si>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</si>
  <si>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</si>
  <si>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</si>
  <si>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</si>
  <si>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</si>
  <si>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</si>
  <si>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</si>
  <si>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</si>
  <si>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</si>
  <si>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</si>
  <si>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</si>
  <si>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</si>
  <si>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</si>
  <si>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</si>
  <si>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</si>
  <si>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</si>
  <si>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</si>
  <si>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</si>
  <si>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</si>
  <si>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</si>
  <si>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</si>
  <si>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</si>
  <si>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</si>
  <si>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</si>
  <si>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</si>
  <si>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</si>
  <si>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</si>
  <si>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</si>
  <si>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</si>
  <si>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</si>
  <si>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</si>
  <si>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</si>
  <si>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</si>
  <si>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</si>
  <si>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</si>
  <si>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</si>
  <si>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</si>
  <si>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</si>
  <si>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</si>
  <si>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</si>
  <si>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</si>
  <si>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</si>
  <si>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</si>
  <si>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</si>
  <si>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</si>
  <si>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</si>
  <si>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</si>
  <si>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</si>
  <si>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</si>
  <si>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</si>
  <si>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</si>
  <si>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</si>
  <si>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</si>
  <si>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</si>
  <si>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</si>
  <si>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</si>
  <si>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</si>
  <si>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</si>
  <si>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</si>
  <si>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</si>
  <si>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</si>
  <si>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</si>
  <si>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</si>
  <si>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</si>
  <si>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</si>
  <si>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</si>
  <si>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</si>
  <si>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</si>
  <si>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</si>
  <si>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</si>
  <si>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</si>
  <si>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</si>
  <si>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</si>
  <si>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</si>
  <si>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</si>
  <si>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</si>
  <si>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</si>
  <si>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</si>
  <si>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</si>
  <si>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</si>
  <si>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</si>
  <si>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</si>
  <si>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</si>
  <si>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</si>
  <si>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</si>
  <si>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</si>
  <si>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</si>
  <si>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</si>
  <si>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</si>
  <si>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</si>
  <si>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</si>
  <si>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</si>
  <si>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</si>
  <si>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</si>
  <si>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</si>
  <si>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</si>
  <si>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</si>
  <si>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</si>
  <si>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</si>
  <si>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</si>
  <si>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</si>
  <si>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</si>
  <si>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</si>
  <si>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</si>
  <si>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</si>
  <si>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</si>
  <si>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</si>
  <si>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</si>
  <si>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</si>
  <si>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</si>
  <si>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</si>
  <si>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</si>
  <si>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</si>
  <si>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</si>
  <si>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</si>
  <si>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</si>
  <si>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</si>
  <si>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</si>
  <si>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</si>
  <si>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</si>
  <si>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</si>
  <si>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</si>
  <si>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</si>
  <si>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</si>
  <si>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</si>
  <si>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</si>
  <si>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</si>
  <si>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</si>
  <si>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</si>
  <si>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</si>
  <si>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</si>
  <si>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</si>
  <si>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</si>
  <si>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</si>
  <si>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</si>
  <si>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</si>
  <si>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</si>
  <si>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</si>
  <si>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</si>
  <si>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</si>
  <si>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</si>
  <si>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</si>
  <si>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</si>
  <si>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</si>
  <si>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</si>
  <si>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</si>
  <si>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</si>
  <si>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</si>
  <si>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</si>
  <si>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</si>
  <si>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</si>
  <si>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</si>
  <si>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</si>
  <si>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</si>
  <si>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</si>
  <si>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</si>
  <si>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</si>
  <si>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</si>
  <si>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</si>
  <si>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</si>
  <si>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</si>
  <si>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</si>
  <si>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</si>
  <si>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</si>
  <si>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</si>
  <si>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</si>
  <si>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</si>
  <si>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</si>
  <si>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</si>
  <si>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</si>
  <si>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</si>
  <si>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</si>
  <si>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</si>
  <si>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</si>
  <si>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</si>
  <si>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</si>
  <si>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</si>
  <si>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</si>
  <si>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</si>
  <si>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</si>
  <si>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</si>
  <si>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</si>
  <si>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</si>
  <si>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</si>
  <si>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</si>
  <si>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</si>
  <si>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</si>
  <si>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</si>
  <si>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</si>
  <si>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</si>
  <si>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</si>
  <si>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</si>
  <si>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</si>
  <si>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</si>
  <si>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</si>
  <si>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</si>
  <si>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</si>
  <si>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</si>
  <si>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</si>
  <si>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</si>
  <si>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</si>
  <si>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</si>
  <si>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</si>
  <si>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</si>
  <si>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</si>
  <si>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</si>
  <si>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</si>
  <si>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</si>
  <si>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</si>
  <si>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</si>
  <si>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</si>
  <si>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</si>
  <si>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</si>
  <si>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</si>
  <si>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</si>
  <si>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</si>
  <si>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</si>
  <si>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</si>
  <si>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</si>
  <si>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</si>
  <si>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</si>
  <si>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</si>
  <si>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</si>
  <si>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</si>
  <si>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</si>
  <si>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</si>
  <si>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</si>
  <si>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</si>
  <si>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</si>
  <si>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</si>
  <si>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</si>
  <si>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</si>
  <si>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</si>
  <si>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</si>
  <si>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</si>
  <si>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</si>
  <si>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</si>
  <si>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</si>
  <si>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</si>
  <si>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</si>
  <si>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</si>
  <si>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</si>
  <si>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</si>
  <si>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</si>
  <si>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</si>
  <si>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</si>
  <si>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</si>
  <si>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</si>
  <si>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</si>
  <si>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</si>
  <si>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</si>
  <si>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</si>
  <si>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</si>
  <si>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</si>
  <si>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</si>
  <si>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</si>
  <si>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</si>
  <si>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</si>
  <si>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</si>
  <si>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</si>
  <si>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</si>
  <si>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</si>
  <si>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</si>
  <si>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</si>
  <si>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</si>
  <si>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</si>
  <si>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</si>
  <si>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</si>
  <si>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</si>
  <si>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</si>
  <si>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</si>
  <si>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</si>
  <si>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</si>
  <si>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</si>
  <si>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</si>
  <si>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</si>
  <si>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</si>
  <si>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</si>
  <si>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</si>
  <si>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</si>
  <si>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</si>
  <si>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</si>
  <si>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</si>
  <si>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</si>
  <si>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</si>
  <si>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</si>
  <si>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</si>
  <si>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</si>
  <si>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</si>
  <si>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</si>
  <si>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</si>
  <si>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</si>
  <si>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</si>
  <si>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</si>
  <si>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</si>
  <si>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</si>
  <si>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</si>
  <si>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</si>
  <si>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</si>
  <si>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</si>
  <si>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</si>
  <si>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</si>
  <si>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</si>
  <si>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</si>
  <si>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</si>
  <si>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</si>
  <si>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</si>
  <si>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</si>
  <si>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</si>
  <si>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</si>
  <si>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</si>
  <si>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</si>
  <si>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</si>
  <si>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</si>
  <si>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</si>
  <si>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</si>
  <si>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</si>
  <si>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</si>
  <si>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</si>
  <si>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</si>
  <si>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</si>
  <si>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</si>
  <si>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</si>
  <si>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</si>
  <si>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</si>
  <si>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</si>
  <si>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</si>
  <si>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</si>
  <si>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</si>
  <si>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</si>
  <si>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</si>
  <si>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</si>
  <si>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</si>
  <si>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</si>
  <si>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</si>
  <si>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</si>
  <si>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</si>
  <si>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</si>
  <si>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</si>
  <si>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</si>
  <si>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</si>
  <si>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</si>
  <si>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</si>
  <si>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</si>
  <si>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</si>
  <si>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</si>
  <si>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</si>
  <si>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</si>
  <si>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</si>
  <si>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</si>
  <si>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</si>
  <si>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</si>
  <si>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</si>
  <si>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</si>
  <si>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</si>
  <si>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</si>
  <si>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</si>
  <si>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</si>
  <si>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</si>
  <si>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</si>
  <si>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</si>
  <si>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</si>
  <si>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</si>
  <si>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</si>
  <si>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</si>
  <si>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</si>
  <si>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</si>
  <si>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</si>
  <si>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</si>
  <si>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</si>
  <si>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</si>
  <si>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</si>
  <si>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</si>
  <si>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</si>
  <si>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</si>
  <si>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</si>
  <si>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</si>
  <si>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</si>
  <si>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</si>
  <si>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</si>
  <si>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</si>
  <si>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</si>
  <si>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</si>
  <si>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</si>
  <si>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</si>
  <si>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</si>
  <si>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</si>
  <si>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</si>
  <si>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</si>
  <si>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</si>
  <si>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</si>
  <si>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</si>
  <si>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</si>
  <si>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</si>
  <si>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</si>
  <si>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</si>
  <si>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</si>
  <si>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</si>
  <si>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</si>
  <si>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</si>
  <si>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</si>
  <si>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</si>
  <si>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</si>
  <si>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</si>
  <si>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</si>
  <si>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</si>
  <si>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</si>
  <si>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</si>
  <si>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</si>
  <si>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</si>
  <si>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</si>
  <si>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</si>
  <si>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</si>
  <si>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</si>
  <si>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</si>
  <si>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</si>
  <si>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</si>
  <si>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</si>
  <si>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</si>
  <si>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</si>
  <si>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</si>
  <si>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</si>
  <si>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</si>
  <si>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</si>
  <si>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</si>
  <si>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</si>
  <si>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</si>
  <si>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</si>
  <si>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</si>
  <si>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</si>
  <si>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</si>
  <si>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</si>
  <si>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</si>
  <si>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</si>
  <si>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</si>
  <si>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</si>
  <si>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</si>
  <si>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</si>
  <si>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</si>
  <si>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</si>
  <si>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</si>
  <si>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</si>
  <si>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</si>
  <si>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</si>
  <si>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</si>
  <si>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</si>
  <si>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</si>
  <si>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</si>
  <si>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</si>
  <si>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</si>
  <si>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</si>
  <si>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</si>
  <si>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</si>
  <si>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</si>
  <si>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</si>
  <si>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</si>
  <si>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</si>
  <si>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</si>
  <si>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</si>
  <si>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</si>
  <si>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</si>
  <si>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</si>
  <si>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</si>
  <si>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</si>
  <si>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</si>
  <si>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</si>
  <si>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</si>
  <si>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</si>
  <si>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</si>
  <si>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</si>
  <si>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</si>
  <si>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</si>
  <si>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</si>
  <si>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</si>
  <si>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</si>
  <si>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</si>
  <si>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</si>
  <si>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</si>
  <si>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</si>
  <si>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</si>
  <si>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</si>
  <si>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</si>
  <si>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</si>
  <si>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</si>
  <si>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</si>
  <si>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</si>
  <si>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</si>
  <si>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</si>
  <si>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</si>
  <si>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</si>
  <si>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</si>
  <si>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</si>
  <si>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</si>
  <si>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</si>
  <si>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</si>
  <si>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</si>
  <si>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</si>
  <si>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</si>
  <si>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</si>
  <si>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</si>
  <si>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</si>
  <si>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</si>
  <si>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</si>
  <si>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</si>
  <si>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</si>
  <si>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</si>
  <si>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</si>
  <si>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</si>
  <si>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</si>
  <si>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</si>
  <si>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</si>
  <si>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</si>
  <si>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</si>
  <si>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</si>
  <si>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</si>
  <si>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</si>
  <si>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</si>
  <si>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</si>
  <si>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</si>
  <si>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</si>
  <si>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</si>
  <si>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</si>
  <si>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</si>
  <si>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</si>
  <si>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</si>
  <si>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</si>
  <si>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</si>
  <si>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</si>
  <si>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</si>
  <si>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</si>
  <si>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</si>
  <si>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</si>
  <si>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</si>
  <si>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</si>
  <si>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</si>
  <si>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</si>
  <si>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</si>
  <si>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</si>
  <si>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</si>
  <si>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</si>
  <si>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</si>
  <si>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</si>
  <si>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</si>
  <si>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</si>
  <si>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</si>
  <si>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</si>
  <si>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</si>
  <si>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</si>
  <si>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</si>
  <si>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</si>
  <si>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</si>
  <si>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</si>
  <si>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</si>
  <si>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</si>
  <si>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</si>
  <si>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</si>
  <si>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</si>
  <si>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</si>
  <si>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</si>
  <si>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</si>
  <si>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</si>
  <si>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</si>
  <si>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</si>
  <si>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</si>
  <si>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</si>
  <si>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</si>
  <si>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</si>
  <si>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</si>
  <si>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</si>
  <si>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</si>
  <si>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</si>
  <si>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</si>
  <si>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</si>
  <si>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</si>
  <si>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</si>
  <si>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</si>
  <si>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</si>
  <si>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</si>
  <si>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</si>
  <si>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</si>
  <si>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</si>
  <si>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</si>
  <si>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</si>
  <si>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</si>
  <si>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</si>
  <si>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</si>
  <si>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</si>
  <si>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</si>
  <si>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</si>
  <si>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</si>
  <si>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</si>
  <si>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</si>
  <si>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</si>
  <si>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</si>
  <si>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</si>
  <si>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</si>
  <si>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</si>
  <si>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</si>
  <si>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</si>
  <si>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</si>
  <si>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</si>
  <si>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</si>
  <si>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</si>
  <si>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</si>
  <si>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</si>
  <si>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</si>
  <si>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</si>
  <si>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</si>
  <si>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</si>
  <si>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</si>
  <si>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</si>
  <si>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</si>
  <si>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</si>
  <si>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</si>
  <si>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</si>
  <si>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</si>
  <si>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</si>
  <si>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</si>
  <si>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</si>
  <si>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</si>
  <si>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</si>
  <si>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</si>
  <si>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</si>
  <si>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</si>
  <si>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</si>
  <si>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</si>
  <si>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</si>
  <si>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</si>
  <si>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</si>
  <si>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</si>
  <si>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</si>
  <si>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</si>
  <si>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</si>
  <si>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</si>
  <si>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</si>
  <si>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</si>
  <si>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</si>
  <si>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</si>
  <si>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</si>
  <si>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</si>
  <si>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</si>
  <si>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</si>
  <si>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</si>
  <si>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</si>
  <si>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</si>
  <si>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</si>
  <si>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</si>
  <si>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</si>
  <si>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</si>
  <si>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</si>
  <si>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</si>
  <si>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</si>
  <si>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</si>
  <si>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</si>
  <si>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</si>
  <si>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</si>
  <si>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</si>
  <si>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</si>
  <si>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</si>
  <si>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</si>
  <si>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</si>
  <si>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</si>
  <si>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</si>
  <si>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</si>
  <si>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</si>
  <si>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</si>
  <si>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</si>
  <si>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</si>
  <si>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</si>
  <si>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</si>
  <si>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</si>
  <si>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</si>
  <si>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</si>
  <si>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</si>
  <si>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</si>
  <si>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</si>
  <si>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</si>
  <si>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</si>
  <si>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</si>
  <si>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</si>
  <si>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</si>
  <si>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</si>
  <si>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</si>
  <si>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</si>
  <si>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</si>
  <si>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</si>
  <si>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</si>
  <si>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</si>
  <si>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</si>
  <si>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</si>
  <si>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</si>
  <si>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</si>
  <si>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</si>
  <si>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</si>
  <si>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</si>
  <si>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</si>
  <si>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</si>
  <si>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</si>
  <si>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</si>
  <si>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</si>
  <si>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</si>
  <si>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</si>
  <si>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</si>
  <si>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</si>
  <si>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</si>
  <si>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</si>
  <si>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</si>
  <si>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</si>
  <si>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</si>
  <si>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</si>
  <si>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</si>
  <si>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</si>
  <si>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</si>
  <si>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</si>
  <si>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</si>
  <si>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</si>
  <si>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</si>
  <si>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</si>
  <si>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</si>
  <si>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</si>
  <si>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</si>
  <si>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</si>
  <si>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</si>
  <si>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</si>
  <si>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</si>
  <si>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</si>
  <si>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</si>
  <si>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</si>
  <si>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</si>
  <si>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</si>
  <si>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</si>
  <si>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</si>
  <si>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</si>
  <si>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</si>
  <si>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</si>
  <si>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</si>
  <si>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</si>
  <si>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</si>
  <si>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</si>
  <si>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</si>
  <si>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</si>
  <si>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</si>
  <si>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</si>
  <si>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</si>
  <si>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</si>
  <si>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</si>
  <si>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</si>
  <si>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</si>
  <si>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</si>
  <si>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</si>
  <si>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</si>
  <si>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</si>
  <si>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</si>
  <si>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</si>
  <si>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</si>
  <si>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</si>
  <si>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</si>
  <si>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</si>
  <si>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</si>
  <si>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</si>
  <si>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</si>
  <si>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</si>
  <si>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</si>
  <si>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</si>
  <si>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</si>
  <si>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</si>
  <si>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</si>
  <si>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</si>
  <si>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</si>
  <si>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</si>
  <si>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</si>
  <si>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</si>
  <si>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</si>
  <si>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</si>
  <si>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</si>
  <si>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</si>
  <si>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</si>
  <si>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</si>
  <si>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</si>
  <si>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</si>
  <si>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</si>
  <si>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</si>
  <si>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</si>
  <si>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</si>
  <si>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</si>
  <si>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</si>
  <si>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</si>
  <si>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</si>
  <si>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</si>
  <si>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</si>
  <si>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</si>
  <si>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</si>
  <si>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</si>
  <si>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</si>
  <si>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</si>
  <si>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</si>
  <si>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</si>
  <si>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</si>
  <si>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</si>
  <si>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</si>
  <si>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</si>
  <si>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</si>
  <si>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</si>
  <si>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</si>
  <si>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</si>
  <si>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</si>
  <si>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</si>
  <si>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</si>
  <si>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</si>
  <si>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</si>
  <si>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</si>
  <si>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</si>
  <si>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</si>
  <si>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</si>
  <si>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</si>
  <si>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</si>
  <si>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</si>
  <si>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</si>
  <si>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</si>
  <si>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</si>
  <si>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</si>
  <si>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</si>
  <si>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</si>
  <si>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</si>
  <si>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</si>
  <si>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</si>
  <si>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</si>
  <si>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</si>
  <si>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</si>
  <si>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</si>
  <si>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</si>
  <si>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</si>
  <si>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</si>
  <si>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</si>
  <si>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</si>
  <si>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</si>
  <si>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</si>
  <si>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</si>
  <si>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</si>
  <si>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</si>
  <si>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</si>
  <si>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</si>
  <si>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</si>
  <si>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</si>
  <si>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</si>
  <si>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</si>
  <si>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</si>
  <si>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</si>
  <si>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</si>
  <si>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</si>
  <si>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</si>
  <si>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</si>
  <si>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</si>
  <si>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</si>
  <si>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</si>
  <si>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</si>
  <si>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</si>
  <si>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</si>
  <si>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</si>
  <si>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</si>
  <si>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</si>
  <si>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</si>
  <si>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</si>
  <si>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</si>
  <si>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</si>
  <si>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</si>
  <si>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</si>
  <si>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</si>
  <si>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</si>
  <si>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</si>
  <si>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</si>
  <si>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</si>
  <si>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</si>
  <si>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</si>
  <si>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</si>
  <si>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</si>
  <si>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</si>
  <si>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</si>
  <si>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</si>
  <si>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</si>
  <si>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</si>
  <si>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</si>
  <si>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</si>
  <si>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</si>
  <si>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</si>
  <si>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</si>
  <si>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</si>
  <si>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</si>
  <si>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</si>
  <si>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</si>
  <si>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</si>
  <si>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</si>
  <si>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</si>
  <si>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</si>
  <si>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</si>
  <si>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</si>
  <si>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</si>
  <si>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</si>
  <si>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</si>
  <si>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</si>
  <si>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</si>
  <si>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</si>
  <si>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</si>
  <si>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</si>
  <si>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</si>
  <si>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</si>
  <si>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</si>
  <si>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</si>
  <si>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</si>
  <si>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</si>
  <si>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</si>
  <si>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</si>
  <si>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</si>
  <si>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</si>
  <si>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</si>
  <si>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</si>
  <si>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</si>
  <si>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</si>
  <si>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</si>
  <si>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</si>
  <si>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</si>
  <si>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</si>
  <si>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</si>
  <si>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</si>
  <si>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</si>
  <si>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</si>
  <si>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</si>
  <si>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</si>
  <si>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</si>
  <si>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</si>
  <si>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</si>
  <si>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</si>
  <si>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</si>
  <si>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</si>
  <si>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</si>
  <si>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</si>
  <si>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</si>
  <si>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</si>
  <si>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</si>
  <si>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</si>
  <si>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</si>
  <si>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</si>
  <si>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</si>
  <si>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</si>
  <si>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</si>
  <si>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</si>
  <si>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</si>
  <si>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</si>
  <si>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</si>
  <si>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</si>
  <si>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</si>
  <si>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</si>
  <si>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</si>
  <si>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</si>
  <si>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</si>
  <si>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</si>
  <si>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</si>
  <si>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</si>
  <si>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</si>
  <si>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</si>
  <si>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</si>
  <si>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</si>
  <si>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</si>
  <si>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</si>
  <si>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</si>
  <si>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</si>
  <si>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</si>
  <si>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</si>
  <si>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</si>
  <si>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</si>
  <si>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</si>
  <si>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</si>
  <si>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</si>
  <si>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</si>
  <si>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</si>
  <si>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</si>
  <si>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</si>
  <si>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</si>
  <si>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</si>
  <si>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</si>
  <si>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</si>
  <si>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</si>
  <si>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</si>
  <si>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</si>
  <si>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</si>
  <si>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</si>
  <si>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</si>
  <si>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</si>
  <si>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</si>
  <si>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</si>
  <si>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</si>
  <si>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</si>
  <si>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</si>
  <si>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</si>
  <si>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</si>
  <si>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</si>
  <si>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</si>
  <si>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</si>
  <si>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</si>
  <si>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</si>
  <si>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</si>
  <si>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</si>
  <si>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</si>
  <si>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</si>
  <si>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</si>
  <si>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</si>
  <si>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</si>
  <si>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</si>
  <si>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</si>
  <si>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</si>
  <si>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</si>
  <si>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</si>
  <si>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</si>
  <si>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</si>
  <si>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</si>
  <si>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</si>
  <si>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</si>
  <si>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</si>
  <si>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</si>
  <si>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</si>
  <si>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</si>
  <si>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</si>
  <si>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</si>
  <si>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</si>
  <si>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</si>
  <si>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</si>
  <si>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</si>
  <si>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</si>
  <si>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</si>
  <si>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</si>
  <si>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</si>
  <si>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</si>
  <si>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</si>
  <si>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</si>
  <si>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</si>
  <si>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</si>
  <si>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</si>
  <si>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</si>
  <si>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</si>
  <si>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</si>
  <si>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</si>
  <si>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</si>
  <si>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</si>
  <si>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</si>
  <si>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</si>
  <si>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</si>
  <si>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</si>
  <si>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</si>
  <si>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</si>
  <si>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</si>
  <si>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</si>
  <si>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</si>
  <si>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</si>
  <si>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</si>
  <si>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</si>
  <si>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</si>
  <si>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</si>
  <si>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</si>
  <si>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</si>
  <si>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</si>
  <si>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</si>
  <si>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</si>
  <si>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</si>
  <si>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</si>
  <si>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</si>
  <si>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</si>
  <si>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</si>
  <si>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</si>
  <si>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</si>
  <si>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</si>
  <si>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</si>
  <si>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</si>
  <si>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</si>
  <si>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</si>
  <si>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</si>
  <si>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</si>
  <si>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</si>
  <si>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</si>
  <si>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</si>
  <si>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</si>
  <si>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</si>
  <si>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</si>
  <si>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</si>
  <si>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</si>
  <si>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</si>
  <si>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</si>
  <si>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</si>
  <si>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</si>
  <si>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</si>
  <si>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</si>
  <si>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</si>
  <si>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</si>
  <si>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</si>
  <si>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</si>
  <si>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</si>
  <si>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</si>
  <si>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</si>
  <si>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</si>
  <si>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</si>
  <si>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</si>
  <si>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</si>
  <si>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</si>
  <si>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</si>
  <si>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</si>
  <si>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</si>
  <si>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</si>
  <si>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</si>
  <si>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</si>
  <si>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</si>
  <si>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</si>
  <si>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</si>
  <si>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</si>
  <si>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</si>
  <si>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</si>
  <si>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</si>
  <si>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</si>
  <si>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</si>
  <si>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</si>
  <si>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</si>
  <si>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</si>
  <si>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</si>
  <si>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</si>
  <si>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</si>
  <si>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</si>
  <si>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</si>
  <si>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</si>
  <si>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</si>
  <si>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</si>
  <si>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</si>
  <si>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</si>
  <si>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</si>
  <si>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</si>
  <si>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</si>
  <si>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</si>
  <si>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</si>
  <si>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</si>
  <si>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</si>
  <si>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</si>
  <si>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</si>
  <si>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</si>
  <si>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</si>
  <si>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</si>
  <si>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</si>
  <si>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</si>
  <si>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</si>
  <si>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</si>
  <si>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</si>
  <si>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</si>
  <si>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</si>
  <si>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</si>
  <si>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</si>
  <si>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</si>
  <si>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</si>
  <si>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</si>
  <si>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</si>
  <si>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</si>
  <si>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</si>
  <si>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</si>
  <si>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</si>
  <si>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</si>
  <si>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</si>
  <si>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</si>
  <si>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</si>
  <si>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</si>
  <si>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</si>
  <si>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</si>
  <si>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</si>
  <si>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</si>
  <si>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</si>
  <si>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</si>
  <si>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</si>
  <si>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</si>
  <si>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</si>
  <si>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</si>
  <si>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</si>
  <si>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</si>
  <si>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</si>
  <si>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</si>
  <si>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</si>
  <si>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</si>
  <si>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</si>
  <si>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</si>
  <si>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</si>
  <si>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</si>
  <si>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</si>
  <si>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</si>
  <si>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</si>
  <si>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</si>
  <si>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</si>
  <si>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</si>
  <si>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</si>
  <si>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</si>
  <si>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</si>
  <si>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</si>
  <si>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</si>
  <si>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</si>
  <si>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</si>
  <si>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</si>
  <si>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</si>
  <si>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</si>
  <si>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</si>
  <si>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</si>
  <si>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</si>
  <si>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</si>
  <si>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</si>
  <si>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</si>
  <si>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</si>
  <si>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</si>
  <si>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</si>
  <si>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</si>
  <si>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</si>
  <si>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</si>
  <si>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</si>
  <si>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</si>
  <si>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</si>
  <si>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</si>
  <si>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</si>
  <si>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</si>
  <si>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</si>
  <si>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</si>
  <si>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</si>
  <si>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</si>
  <si>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</si>
  <si>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</si>
  <si>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</si>
  <si>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</si>
  <si>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</si>
  <si>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</si>
  <si>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</si>
  <si>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</si>
  <si>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</si>
  <si>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</si>
  <si>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</si>
  <si>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</si>
  <si>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</si>
  <si>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</si>
  <si>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</si>
  <si>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</si>
  <si>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</si>
  <si>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</si>
  <si>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</si>
  <si>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</si>
  <si>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</si>
  <si>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</si>
  <si>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</si>
  <si>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</si>
  <si>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</si>
  <si>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</si>
  <si>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</si>
  <si>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</si>
  <si>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</si>
  <si>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</si>
  <si>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</si>
  <si>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</si>
  <si>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</si>
  <si>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</si>
  <si>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</si>
  <si>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</si>
  <si>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</si>
  <si>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</si>
  <si>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</si>
  <si>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</si>
  <si>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</si>
  <si>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</si>
  <si>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</si>
  <si>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</si>
  <si>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</si>
  <si>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</si>
  <si>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</si>
  <si>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</si>
  <si>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</si>
  <si>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</si>
  <si>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</si>
  <si>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</si>
  <si>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</si>
  <si>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</si>
  <si>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</si>
  <si>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</si>
  <si>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</si>
  <si>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</si>
  <si>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</si>
  <si>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</si>
  <si>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</si>
  <si>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</si>
  <si>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</si>
  <si>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</si>
  <si>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</si>
  <si>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</si>
  <si>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</si>
  <si>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</si>
  <si>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</si>
  <si>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</si>
  <si>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</si>
  <si>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</si>
  <si>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</si>
  <si>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</si>
  <si>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</si>
  <si>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</si>
  <si>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</si>
  <si>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</si>
  <si>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</si>
  <si>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</si>
  <si>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</si>
  <si>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</si>
  <si>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</si>
  <si>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</si>
  <si>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</si>
  <si>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</si>
  <si>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</si>
  <si>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</si>
  <si>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</si>
  <si>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</si>
  <si>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</si>
  <si>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</si>
  <si>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</si>
  <si>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</si>
  <si>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</si>
  <si>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</si>
  <si>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</si>
  <si>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</si>
  <si>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</si>
  <si>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</si>
  <si>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</si>
  <si>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</si>
  <si>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</si>
  <si>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</si>
  <si>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</si>
  <si>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</si>
  <si>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</si>
  <si>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</si>
  <si>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</si>
  <si>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</si>
  <si>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</si>
  <si>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</si>
  <si>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</si>
  <si>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</si>
  <si>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</si>
  <si>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</si>
  <si>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</si>
  <si>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</si>
  <si>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</si>
  <si>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</si>
  <si>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</si>
  <si>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</si>
  <si>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</si>
  <si>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</si>
  <si>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</si>
  <si>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</si>
  <si>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</si>
  <si>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</si>
  <si>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</si>
  <si>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</si>
  <si>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</si>
  <si>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</si>
  <si>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</si>
  <si>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</si>
  <si>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</si>
  <si>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</si>
  <si>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</si>
  <si>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</si>
  <si>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</si>
  <si>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</si>
  <si>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</si>
  <si>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</si>
  <si>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</si>
  <si>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</si>
  <si>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</si>
  <si>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</si>
  <si>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</si>
  <si>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</si>
  <si>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</si>
  <si>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</si>
  <si>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</si>
  <si>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</si>
  <si>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</si>
  <si>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</si>
  <si>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</si>
  <si>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</si>
  <si>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</si>
  <si>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</si>
  <si>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</si>
  <si>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</si>
  <si>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</si>
  <si>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</si>
  <si>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</si>
  <si>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</si>
  <si>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</si>
  <si>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</si>
  <si>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</si>
  <si>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</si>
  <si>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</si>
  <si>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</si>
  <si>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</si>
  <si>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</si>
  <si>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</si>
  <si>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</si>
  <si>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</si>
  <si>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</si>
  <si>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</si>
  <si>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</si>
  <si>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</si>
  <si>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</si>
  <si>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</si>
  <si>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</si>
  <si>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</si>
  <si>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</si>
  <si>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</si>
  <si>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</si>
  <si>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</si>
  <si>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</si>
  <si>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</si>
  <si>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</si>
  <si>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</si>
  <si>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</si>
  <si>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</si>
  <si>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</si>
  <si>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</si>
  <si>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</si>
  <si>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</si>
  <si>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</si>
  <si>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</si>
  <si>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</si>
  <si>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</si>
  <si>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</si>
  <si>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</si>
  <si>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</si>
  <si>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</si>
  <si>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</si>
  <si>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</si>
  <si>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</si>
  <si>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</si>
  <si>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</si>
  <si>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</si>
  <si>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</si>
  <si>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</si>
  <si>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</si>
  <si>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</si>
  <si>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</si>
  <si>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</si>
  <si>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</si>
  <si>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</si>
  <si>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</si>
  <si>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</si>
  <si>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</si>
  <si>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</si>
  <si>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</si>
  <si>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</si>
  <si>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</si>
  <si>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</si>
  <si>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</si>
  <si>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</si>
  <si>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</si>
  <si>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</si>
  <si>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</si>
  <si>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</si>
  <si>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</si>
  <si>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</si>
  <si>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</si>
  <si>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</si>
  <si>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</si>
  <si>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</si>
  <si>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</si>
  <si>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</si>
  <si>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</si>
  <si>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</si>
  <si>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</si>
  <si>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</si>
  <si>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</si>
  <si>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</si>
  <si>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</si>
  <si>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</si>
  <si>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</si>
  <si>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</si>
  <si>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</si>
  <si>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</si>
  <si>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</si>
  <si>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</si>
  <si>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</si>
  <si>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</si>
  <si>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</si>
  <si>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</si>
  <si>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</si>
  <si>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</si>
  <si>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</si>
  <si>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</si>
  <si>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</si>
  <si>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</si>
  <si>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</si>
  <si>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</si>
  <si>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</si>
  <si>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</si>
  <si>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</si>
  <si>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</si>
  <si>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</si>
  <si>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</si>
  <si>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</si>
  <si>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</si>
  <si>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</si>
  <si>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</si>
  <si>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</si>
  <si>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</si>
  <si>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</si>
  <si>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</si>
  <si>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</si>
  <si>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</si>
  <si>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</si>
  <si>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</si>
  <si>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</si>
  <si>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</si>
  <si>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</si>
  <si>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</si>
  <si>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</si>
  <si>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</si>
  <si>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</si>
  <si>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</si>
  <si>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</si>
  <si>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</si>
  <si>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</si>
  <si>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</si>
  <si>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</si>
  <si>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</si>
  <si>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</si>
  <si>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</si>
  <si>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</si>
  <si>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</si>
  <si>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</si>
  <si>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</si>
  <si>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</si>
  <si>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</si>
  <si>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</si>
  <si>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</si>
  <si>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</si>
  <si>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</si>
  <si>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</si>
  <si>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</si>
  <si>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</si>
  <si>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</si>
  <si>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</si>
  <si>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</si>
  <si>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</si>
  <si>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</si>
  <si>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</si>
  <si>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</si>
  <si>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</si>
  <si>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</si>
  <si>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</si>
  <si>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</si>
  <si>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</si>
  <si>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</si>
  <si>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</si>
  <si>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</si>
  <si>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</si>
  <si>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</si>
  <si>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</si>
  <si>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</si>
  <si>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</si>
  <si>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</si>
  <si>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</si>
  <si>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</si>
  <si>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</si>
  <si>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</si>
  <si>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</si>
  <si>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</si>
  <si>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</si>
  <si>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</si>
  <si>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</si>
  <si>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</si>
  <si>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</si>
  <si>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</si>
  <si>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</si>
  <si>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</si>
  <si>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</si>
  <si>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</si>
  <si>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</si>
  <si>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</si>
  <si>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</si>
  <si>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</si>
  <si>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</si>
  <si>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</si>
  <si>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</si>
  <si>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</si>
  <si>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</si>
  <si>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</si>
  <si>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</si>
  <si>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</si>
  <si>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</si>
  <si>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</si>
  <si>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</si>
  <si>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</si>
  <si>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</si>
  <si>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</si>
  <si>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</si>
  <si>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</si>
  <si>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</si>
  <si>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</si>
  <si>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</si>
  <si>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</si>
  <si>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</si>
  <si>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</si>
  <si>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</si>
  <si>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</si>
  <si>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</si>
  <si>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</si>
  <si>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</si>
  <si>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</si>
  <si>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</si>
  <si>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</si>
  <si>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</si>
  <si>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</si>
  <si>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</si>
  <si>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</si>
  <si>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</si>
  <si>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</si>
  <si>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</si>
  <si>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</si>
  <si>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</si>
  <si>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</si>
  <si>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</si>
  <si>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</si>
  <si>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</si>
  <si>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</si>
  <si>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</si>
  <si>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</si>
  <si>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</si>
  <si>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</si>
  <si>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</si>
  <si>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</si>
  <si>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</si>
  <si>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</si>
  <si>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</si>
  <si>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</si>
  <si>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</si>
  <si>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</si>
  <si>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</si>
  <si>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</si>
  <si>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</si>
  <si>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</si>
  <si>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</si>
  <si>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</si>
  <si>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</si>
  <si>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</si>
  <si>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</si>
  <si>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</si>
  <si>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</si>
  <si>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</si>
  <si>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</si>
  <si>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</si>
  <si>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</si>
  <si>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</si>
  <si>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</si>
  <si>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</si>
  <si>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</si>
  <si>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</si>
  <si>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</si>
  <si>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</si>
  <si>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</si>
  <si>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</si>
  <si>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</si>
  <si>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</si>
  <si>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</si>
  <si>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</si>
  <si>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</si>
  <si>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</si>
  <si>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</si>
  <si>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</si>
  <si>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</si>
  <si>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</si>
  <si>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</si>
  <si>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</si>
  <si>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</si>
  <si>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</si>
  <si>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</si>
  <si>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</si>
  <si>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</si>
  <si>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</si>
  <si>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</si>
  <si>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</si>
  <si>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</si>
  <si>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</si>
  <si>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</si>
  <si>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</si>
  <si>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</si>
  <si>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</si>
  <si>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</si>
  <si>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</si>
  <si>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</si>
  <si>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</si>
  <si>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</si>
  <si>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</si>
  <si>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</si>
  <si>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</si>
  <si>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</si>
  <si>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</si>
  <si>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</si>
  <si>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</si>
  <si>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</si>
  <si>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</si>
  <si>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</si>
  <si>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</si>
  <si>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</si>
  <si>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</si>
  <si>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</si>
  <si>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</si>
  <si>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</si>
  <si>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</si>
  <si>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</si>
  <si>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</si>
  <si>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</si>
  <si>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</si>
  <si>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</si>
  <si>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</si>
  <si>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</si>
  <si>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</si>
  <si>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</si>
  <si>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</si>
  <si>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</si>
  <si>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</si>
  <si>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</si>
  <si>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</si>
  <si>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</si>
  <si>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</si>
  <si>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</si>
  <si>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</si>
  <si>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</si>
  <si>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</si>
  <si>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</si>
  <si>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</si>
  <si>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</si>
  <si>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</si>
  <si>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</si>
  <si>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</si>
  <si>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</si>
  <si>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</si>
  <si>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</si>
  <si>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</si>
  <si>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</si>
  <si>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</si>
  <si>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</si>
  <si>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</si>
  <si>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</si>
  <si>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</si>
  <si>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</si>
  <si>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</si>
  <si>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</si>
  <si>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</si>
  <si>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</si>
  <si>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</si>
  <si>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</si>
  <si>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</si>
  <si>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</si>
  <si>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</si>
  <si>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</si>
  <si>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</si>
  <si>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</si>
  <si>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</si>
  <si>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</si>
  <si>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</si>
  <si>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</si>
  <si>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</si>
  <si>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</si>
  <si>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</si>
  <si>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</si>
  <si>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</si>
  <si>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</si>
  <si>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</si>
  <si>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</si>
  <si>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</si>
  <si>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</si>
  <si>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</si>
  <si>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</si>
  <si>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</si>
  <si>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</si>
  <si>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</si>
  <si>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</si>
  <si>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</si>
  <si>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</si>
  <si>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</si>
  <si>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</si>
  <si>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</si>
  <si>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</si>
  <si>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</si>
  <si>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</si>
  <si>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</si>
  <si>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</si>
  <si>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</si>
  <si>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</si>
  <si>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</si>
  <si>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</si>
  <si>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</si>
  <si>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</si>
  <si>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</si>
  <si>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</si>
  <si>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</si>
  <si>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</si>
  <si>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</si>
  <si>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</si>
  <si>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</si>
  <si>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</si>
  <si>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</si>
  <si>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</si>
  <si>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</si>
  <si>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</si>
  <si>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</si>
  <si>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</si>
  <si>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</si>
  <si>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</si>
  <si>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</si>
  <si>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</si>
  <si>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</si>
  <si>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</si>
  <si>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</si>
  <si>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</si>
  <si>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</si>
  <si>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</si>
  <si>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</si>
  <si>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</si>
  <si>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</si>
  <si>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</si>
  <si>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</si>
  <si>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</si>
  <si>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</si>
  <si>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</si>
  <si>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</si>
  <si>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</si>
  <si>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</si>
  <si>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</si>
  <si>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</si>
  <si>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</si>
  <si>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</si>
  <si>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</si>
  <si>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</si>
  <si>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</si>
  <si>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</si>
  <si>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</si>
  <si>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</si>
  <si>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</si>
  <si>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</si>
  <si>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</si>
  <si>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</si>
  <si>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</si>
  <si>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</si>
  <si>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</si>
  <si>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</si>
  <si>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</si>
  <si>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</si>
  <si>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</si>
  <si>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</si>
  <si>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</si>
  <si>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</si>
  <si>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</si>
  <si>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</si>
  <si>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</si>
  <si>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</si>
  <si>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</si>
  <si>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</si>
  <si>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</si>
  <si>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</si>
  <si>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</si>
  <si>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</si>
  <si>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</si>
  <si>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</si>
  <si>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</si>
  <si>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</si>
  <si>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</si>
  <si>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</si>
  <si>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</si>
  <si>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</si>
  <si>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</si>
  <si>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</si>
  <si>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</si>
  <si>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</si>
  <si>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</si>
  <si>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</si>
  <si>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</si>
  <si>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</si>
  <si>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</si>
  <si>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</si>
  <si>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</si>
  <si>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</si>
  <si>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</si>
  <si>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</si>
  <si>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</si>
  <si>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</si>
  <si>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</si>
  <si>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</si>
  <si>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</si>
  <si>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</si>
  <si>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</si>
  <si>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</si>
  <si>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</si>
  <si>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</si>
  <si>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</si>
  <si>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</si>
  <si>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</si>
  <si>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</si>
  <si>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</si>
  <si>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</si>
  <si>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</si>
  <si>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</si>
  <si>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</si>
  <si>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</si>
  <si>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</si>
  <si>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</si>
  <si>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</si>
  <si>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</si>
  <si>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</si>
  <si>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</si>
  <si>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</si>
  <si>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</si>
  <si>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</si>
  <si>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</si>
  <si>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</si>
  <si>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</si>
  <si>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</si>
  <si>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</si>
  <si>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</si>
  <si>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</si>
  <si>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</si>
  <si>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</si>
  <si>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</si>
  <si>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</si>
  <si>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</si>
  <si>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</si>
  <si>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</si>
  <si>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</si>
  <si>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</si>
  <si>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</si>
  <si>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</si>
  <si>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</si>
  <si>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</si>
  <si>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</si>
  <si>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</si>
  <si>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</si>
  <si>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</si>
  <si>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</si>
  <si>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</si>
  <si>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</si>
  <si>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</si>
  <si>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</si>
  <si>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</si>
  <si>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</si>
  <si>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</si>
  <si>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</si>
  <si>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</si>
  <si>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</si>
  <si>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</si>
  <si>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</si>
  <si>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</si>
  <si>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</si>
  <si>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</si>
  <si>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</si>
  <si>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</si>
  <si>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</si>
  <si>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</si>
  <si>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</si>
  <si>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</si>
  <si>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</si>
  <si>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</si>
  <si>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</si>
  <si>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</si>
  <si>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</si>
  <si>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</si>
  <si>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</si>
  <si>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</si>
  <si>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</si>
  <si>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</si>
  <si>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</si>
  <si>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</si>
  <si>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</si>
  <si>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</si>
  <si>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</si>
  <si>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</si>
  <si>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</si>
  <si>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</si>
  <si>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</si>
  <si>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</si>
  <si>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</si>
  <si>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</si>
  <si>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</si>
  <si>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</si>
  <si>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</si>
  <si>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</si>
  <si>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</si>
  <si>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</si>
  <si>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</si>
  <si>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</si>
  <si>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</si>
  <si>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</si>
  <si>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</si>
  <si>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</si>
  <si>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</si>
  <si>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</si>
  <si>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</si>
  <si>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</si>
  <si>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</si>
  <si>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</si>
  <si>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</si>
  <si>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</si>
  <si>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</si>
  <si>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</si>
  <si>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</si>
  <si>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</si>
  <si>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</si>
  <si>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</si>
  <si>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</si>
  <si>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</si>
  <si>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</si>
  <si>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</si>
  <si>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</si>
  <si>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</si>
  <si>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</si>
  <si>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</si>
  <si>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</si>
  <si>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</si>
  <si>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</si>
  <si>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</si>
  <si>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</si>
  <si>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</si>
  <si>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</si>
  <si>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</si>
  <si>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</si>
  <si>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</si>
  <si>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</si>
  <si>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</si>
  <si>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</si>
  <si>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</si>
  <si>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</si>
  <si>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</si>
  <si>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</si>
  <si>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</si>
  <si>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</si>
  <si>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</si>
  <si>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</si>
  <si>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</si>
  <si>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</si>
  <si>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</si>
  <si>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</si>
  <si>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</si>
  <si>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</si>
  <si>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</si>
  <si>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</si>
  <si>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</si>
  <si>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</si>
  <si>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</si>
  <si>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</si>
  <si>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</si>
  <si>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</si>
  <si>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</si>
  <si>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</si>
  <si>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</si>
  <si>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</si>
  <si>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</si>
  <si>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</si>
  <si>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</si>
  <si>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</si>
  <si>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</si>
  <si>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</si>
  <si>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</si>
  <si>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</si>
  <si>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</si>
  <si>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</si>
  <si>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</si>
  <si>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</si>
  <si>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</si>
  <si>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</si>
  <si>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</si>
  <si>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</si>
  <si>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</si>
  <si>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</si>
  <si>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</si>
  <si>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</si>
  <si>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</si>
  <si>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</si>
  <si>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</si>
  <si>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</si>
  <si>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</si>
  <si>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</si>
  <si>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</si>
  <si>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</si>
  <si>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</si>
  <si>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</si>
  <si>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</si>
  <si>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</si>
  <si>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</si>
  <si>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</si>
  <si>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</si>
  <si>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</si>
  <si>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</si>
  <si>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</si>
  <si>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</si>
  <si>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</si>
  <si>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</si>
  <si>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</si>
  <si>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</si>
  <si>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</si>
  <si>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</si>
  <si>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</si>
  <si>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</si>
  <si>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</si>
  <si>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</si>
  <si>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</si>
  <si>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</si>
  <si>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</si>
  <si>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</si>
  <si>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</si>
  <si>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</si>
  <si>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</si>
  <si>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</si>
  <si>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</si>
  <si>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</si>
  <si>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</si>
  <si>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</si>
  <si>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</si>
  <si>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</si>
  <si>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</si>
  <si>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</si>
  <si>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</si>
  <si>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</si>
  <si>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</si>
  <si>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</si>
  <si>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</si>
  <si>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</si>
  <si>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</si>
  <si>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</si>
  <si>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</si>
  <si>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</si>
  <si>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</si>
  <si>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</si>
  <si>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</si>
  <si>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</si>
  <si>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</si>
  <si>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</si>
  <si>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</si>
  <si>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</si>
  <si>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</si>
  <si>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</si>
  <si>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</si>
  <si>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</si>
  <si>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</si>
  <si>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</si>
  <si>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</si>
  <si>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</si>
  <si>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</si>
  <si>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</si>
  <si>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</si>
  <si>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</si>
  <si>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</si>
  <si>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</si>
  <si>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</si>
  <si>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</si>
  <si>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</si>
  <si>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</si>
  <si>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</si>
  <si>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</si>
  <si>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</si>
  <si>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</si>
  <si>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</si>
  <si>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</si>
  <si>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</si>
  <si>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</si>
  <si>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</si>
  <si>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</si>
  <si>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</si>
  <si>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</si>
  <si>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</si>
  <si>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</si>
  <si>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</si>
  <si>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</si>
  <si>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</si>
  <si>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</si>
  <si>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</si>
  <si>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</si>
  <si>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</si>
  <si>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</si>
  <si>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</si>
  <si>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</si>
  <si>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</si>
  <si>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</si>
  <si>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</si>
  <si>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</si>
  <si>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</si>
  <si>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</si>
  <si>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</si>
  <si>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</si>
  <si>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</si>
  <si>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</si>
  <si>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</si>
  <si>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</si>
  <si>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</si>
  <si>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</si>
  <si>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</si>
  <si>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</si>
  <si>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</si>
  <si>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</si>
  <si>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</si>
  <si>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</si>
  <si>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</si>
  <si>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</si>
  <si>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</si>
  <si>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</si>
  <si>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</si>
  <si>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</si>
  <si>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</si>
  <si>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</si>
  <si>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</si>
  <si>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</si>
  <si>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</si>
  <si>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</si>
  <si>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</si>
  <si>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</si>
  <si>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</si>
  <si>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</si>
  <si>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</si>
  <si>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</si>
  <si>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</si>
  <si>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</si>
  <si>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</si>
  <si>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</si>
  <si>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</si>
  <si>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</si>
  <si>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</si>
  <si>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</si>
  <si>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</si>
  <si>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</si>
  <si>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</si>
  <si>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</si>
  <si>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</si>
  <si>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</si>
  <si>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</si>
  <si>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</si>
  <si>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</si>
  <si>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</si>
  <si>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</si>
  <si>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</si>
  <si>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</si>
  <si>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</si>
  <si>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</si>
  <si>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</si>
  <si>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</si>
  <si>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</si>
  <si>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</si>
  <si>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</si>
  <si>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</si>
  <si>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</si>
  <si>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</si>
  <si>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</si>
  <si>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</si>
  <si>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</si>
  <si>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</si>
  <si>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</si>
  <si>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</si>
  <si>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</si>
  <si>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</si>
  <si>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</si>
  <si>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</si>
  <si>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</si>
  <si>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</si>
  <si>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</si>
  <si>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</si>
  <si>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</si>
  <si>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</si>
  <si>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</si>
  <si>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</si>
  <si>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</si>
  <si>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</si>
  <si>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</si>
  <si>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</si>
  <si>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</si>
  <si>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</si>
  <si>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</si>
  <si>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</si>
  <si>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</si>
  <si>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</si>
  <si>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</si>
  <si>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</si>
  <si>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</si>
  <si>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</si>
  <si>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</si>
  <si>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</si>
  <si>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</si>
  <si>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</si>
  <si>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</si>
  <si>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</si>
  <si>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</si>
  <si>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</si>
  <si>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</si>
  <si>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</si>
  <si>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</si>
  <si>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</si>
  <si>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</si>
  <si>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</si>
  <si>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</si>
  <si>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</si>
  <si>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</si>
  <si>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</si>
  <si>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</si>
  <si>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</si>
  <si>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</si>
  <si>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</si>
  <si>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</si>
  <si>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</si>
  <si>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</si>
  <si>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</si>
  <si>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</si>
  <si>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</si>
  <si>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</si>
  <si>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</si>
  <si>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</si>
  <si>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</si>
  <si>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</si>
  <si>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</si>
  <si>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</si>
  <si>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</si>
  <si>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</si>
  <si>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</si>
  <si>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</si>
  <si>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</si>
  <si>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</si>
  <si>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</si>
  <si>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</si>
  <si>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</si>
  <si>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</si>
  <si>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</si>
  <si>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</si>
  <si>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</si>
  <si>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</si>
  <si>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</si>
  <si>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</si>
  <si>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</si>
  <si>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</si>
  <si>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</si>
  <si>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</si>
  <si>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</si>
  <si>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</si>
  <si>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</si>
  <si>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</si>
  <si>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</si>
  <si>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</si>
  <si>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</si>
  <si>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</si>
  <si>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</si>
  <si>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</si>
  <si>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</si>
  <si>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</si>
  <si>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</si>
  <si>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</si>
  <si>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</si>
  <si>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</si>
  <si>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</si>
  <si>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</si>
  <si>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</si>
  <si>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</si>
  <si>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</si>
  <si>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</si>
  <si>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</si>
  <si>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</si>
  <si>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</si>
  <si>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</si>
  <si>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</si>
  <si>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</si>
  <si>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</si>
  <si>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</si>
  <si>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</si>
  <si>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</si>
  <si>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</si>
  <si>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</si>
  <si>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</si>
  <si>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</si>
  <si>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</si>
  <si>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</si>
  <si>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</si>
  <si>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</si>
  <si>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</si>
  <si>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</si>
  <si>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</si>
  <si>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</si>
  <si>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</si>
  <si>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</si>
  <si>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</si>
  <si>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</si>
  <si>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</si>
  <si>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</si>
  <si>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</si>
  <si>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</si>
  <si>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</si>
  <si>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</si>
  <si>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</si>
  <si>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</si>
  <si>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</si>
  <si>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</si>
  <si>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</si>
  <si>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</si>
  <si>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</si>
  <si>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</si>
  <si>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</si>
  <si>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</si>
  <si>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</si>
  <si>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</si>
  <si>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</si>
  <si>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</si>
  <si>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</si>
  <si>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</si>
  <si>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</si>
  <si>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</si>
  <si>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</si>
  <si>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</si>
  <si>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</si>
  <si>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</si>
  <si>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</si>
  <si>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</si>
  <si>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</si>
  <si>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</si>
  <si>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</si>
  <si>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</si>
  <si>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</si>
  <si>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</si>
  <si>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</si>
  <si>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</si>
  <si>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</si>
  <si>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</si>
  <si>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</si>
  <si>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</si>
  <si>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</si>
  <si>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</si>
  <si>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</si>
  <si>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</si>
  <si>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</si>
  <si>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</si>
  <si>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</si>
  <si>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</si>
  <si>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</si>
  <si>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</si>
  <si>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</si>
  <si>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</si>
  <si>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</si>
  <si>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</si>
  <si>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</si>
  <si>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</si>
  <si>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</si>
  <si>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</si>
  <si>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</si>
  <si>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</si>
  <si>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</si>
  <si>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</si>
  <si>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</si>
  <si>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</si>
  <si>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</si>
  <si>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</si>
  <si>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</si>
  <si>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</si>
  <si>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</si>
  <si>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</si>
  <si>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</si>
  <si>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</si>
  <si>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</si>
  <si>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</si>
  <si>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</si>
  <si>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</si>
  <si>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</si>
  <si>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</si>
  <si>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</si>
  <si>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</si>
  <si>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</si>
  <si>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</si>
  <si>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</si>
  <si>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</si>
  <si>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</si>
  <si>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</si>
  <si>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</si>
  <si>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</si>
  <si>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</si>
  <si>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</si>
  <si>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</si>
  <si>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</si>
  <si>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</si>
  <si>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</si>
  <si>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</si>
  <si>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</si>
  <si>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</si>
  <si>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</si>
  <si>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</si>
  <si>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</si>
  <si>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</si>
  <si>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</si>
  <si>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</si>
  <si>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</si>
  <si>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</si>
  <si>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</si>
  <si>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</si>
  <si>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</si>
  <si>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</si>
  <si>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</si>
  <si>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</si>
  <si>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</si>
  <si>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</si>
  <si>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</si>
  <si>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</si>
  <si>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</si>
  <si>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</si>
  <si>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</si>
  <si>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</si>
  <si>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</si>
  <si>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</si>
  <si>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</si>
  <si>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</si>
  <si>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</si>
  <si>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</si>
  <si>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</si>
  <si>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</si>
  <si>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</si>
  <si>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</si>
  <si>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</si>
  <si>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</si>
  <si>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</si>
  <si>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</si>
  <si>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</si>
  <si>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</si>
  <si>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</si>
  <si>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</si>
  <si>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</si>
  <si>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</si>
  <si>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</si>
  <si>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</si>
  <si>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</si>
  <si>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</si>
  <si>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</si>
  <si>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</si>
  <si>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</si>
  <si>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</si>
  <si>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</si>
  <si>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</si>
  <si>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</si>
  <si>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</si>
  <si>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</si>
  <si>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</si>
  <si>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</si>
  <si>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</si>
  <si>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</si>
  <si>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</si>
  <si>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</si>
  <si>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</si>
  <si>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</si>
  <si>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</si>
  <si>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</si>
  <si>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</si>
  <si>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</si>
  <si>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</si>
  <si>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</si>
  <si>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</si>
  <si>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</si>
  <si>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</si>
  <si>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</si>
  <si>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</si>
  <si>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</si>
  <si>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</si>
  <si>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</si>
  <si>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</si>
  <si>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</si>
  <si>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</si>
  <si>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</si>
  <si>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</si>
  <si>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</si>
  <si>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</si>
  <si>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</si>
  <si>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</si>
  <si>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</si>
  <si>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</si>
  <si>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</si>
  <si>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</si>
  <si>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</si>
  <si>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</si>
  <si>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</si>
  <si>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</si>
  <si>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</si>
  <si>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</si>
  <si>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</si>
  <si>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</si>
  <si>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</si>
  <si>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</si>
  <si>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</si>
  <si>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</si>
  <si>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</si>
  <si>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</si>
  <si>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</si>
  <si>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</si>
  <si>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</si>
  <si>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</si>
  <si>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</si>
  <si>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</si>
  <si>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</si>
  <si>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</si>
  <si>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</si>
  <si>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</si>
  <si>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</si>
  <si>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</si>
  <si>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</si>
  <si>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</si>
  <si>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</si>
  <si>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</si>
  <si>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</si>
  <si>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</si>
  <si>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</si>
  <si>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</si>
  <si>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</si>
  <si>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</si>
  <si>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</si>
  <si>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</si>
  <si>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</si>
  <si>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</si>
  <si>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</si>
  <si>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</si>
  <si>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</si>
  <si>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</si>
  <si>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</si>
  <si>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</si>
  <si>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</si>
  <si>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</si>
  <si>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</si>
  <si>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</si>
  <si>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</si>
  <si>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</si>
  <si>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</si>
  <si>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</si>
  <si>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</si>
  <si>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</si>
  <si>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</si>
  <si>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</si>
  <si>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</si>
  <si>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</si>
  <si>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</si>
  <si>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</si>
  <si>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</si>
  <si>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</si>
  <si>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</si>
  <si>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</si>
  <si>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</si>
  <si>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</si>
  <si>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</si>
  <si>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</si>
  <si>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</si>
  <si>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</si>
  <si>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</si>
  <si>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</si>
  <si>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</si>
  <si>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</si>
  <si>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</si>
  <si>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</si>
  <si>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</si>
  <si>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</si>
  <si>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</si>
  <si>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</si>
  <si>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</si>
  <si>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</si>
  <si>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</si>
  <si>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</si>
  <si>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</si>
  <si>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</si>
  <si>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</si>
  <si>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</si>
  <si>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</si>
  <si>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</si>
  <si>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</si>
  <si>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</si>
  <si>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</si>
  <si>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</si>
  <si>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</si>
  <si>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</si>
  <si>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</si>
  <si>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</si>
  <si>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</si>
  <si>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</si>
  <si>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</si>
  <si>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</si>
  <si>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</si>
  <si>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</si>
  <si>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</si>
  <si>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</si>
  <si>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</si>
  <si>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</si>
  <si>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</si>
  <si>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</si>
  <si>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</si>
  <si>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</si>
  <si>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</si>
  <si>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</si>
  <si>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</si>
  <si>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</si>
  <si>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</si>
  <si>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</si>
  <si>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</si>
  <si>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</si>
  <si>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</si>
  <si>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</si>
  <si>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</si>
  <si>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</si>
  <si>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</si>
  <si>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</si>
  <si>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</si>
  <si>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</si>
  <si>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</si>
  <si>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</si>
  <si>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</si>
  <si>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</si>
  <si>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</si>
  <si>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</si>
  <si>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</si>
  <si>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</si>
  <si>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</si>
  <si>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</si>
  <si>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</si>
  <si>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</si>
  <si>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</si>
  <si>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</si>
  <si>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</si>
  <si>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</si>
  <si>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</si>
  <si>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</si>
  <si>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</si>
  <si>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</si>
  <si>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</si>
  <si>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</si>
  <si>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</si>
  <si>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</si>
  <si>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</si>
  <si>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</si>
  <si>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</si>
  <si>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</si>
  <si>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</si>
  <si>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</si>
  <si>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</si>
  <si>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</si>
  <si>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</si>
  <si>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</si>
  <si>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</si>
  <si>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</si>
  <si>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</si>
  <si>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</si>
  <si>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</si>
  <si>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</si>
  <si>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</si>
  <si>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</si>
  <si>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</si>
  <si>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</si>
  <si>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</si>
  <si>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</si>
  <si>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</si>
  <si>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</si>
  <si>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</si>
  <si>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</si>
  <si>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</si>
  <si>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</si>
  <si>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</si>
  <si>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</si>
  <si>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</si>
  <si>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</si>
  <si>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</si>
  <si>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</si>
  <si>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</si>
  <si>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</si>
  <si>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</si>
  <si>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</si>
  <si>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</si>
  <si>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</si>
  <si>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</si>
  <si>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</si>
  <si>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</si>
  <si>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</si>
  <si>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</si>
  <si>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</si>
  <si>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</si>
  <si>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</si>
  <si>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</si>
  <si>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</si>
  <si>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</si>
  <si>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</si>
  <si>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</si>
  <si>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</si>
  <si>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</si>
  <si>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</si>
  <si>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</si>
  <si>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</si>
  <si>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</si>
  <si>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</si>
  <si>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</si>
  <si>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</si>
  <si>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</si>
  <si>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</si>
  <si>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</si>
  <si>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</si>
  <si>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</si>
  <si>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</si>
  <si>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</si>
  <si>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</si>
  <si>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</si>
  <si>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</si>
  <si>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</si>
  <si>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</si>
  <si>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</si>
  <si>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</si>
  <si>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</si>
  <si>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</si>
  <si>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</si>
  <si>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</si>
  <si>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</si>
  <si>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</si>
  <si>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</si>
  <si>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</si>
  <si>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</si>
  <si>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</si>
  <si>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</si>
  <si>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</si>
  <si>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</si>
  <si>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</si>
  <si>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</si>
  <si>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</si>
  <si>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</si>
  <si>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</si>
  <si>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</si>
  <si>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</si>
  <si>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</si>
  <si>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</si>
  <si>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</si>
  <si>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</si>
  <si>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</si>
  <si>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</si>
  <si>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</si>
  <si>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</si>
  <si>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</si>
  <si>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</si>
  <si>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</si>
  <si>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</si>
  <si>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</si>
  <si>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</si>
  <si>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</si>
  <si>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</si>
  <si>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</si>
  <si>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</si>
  <si>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</si>
  <si>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</si>
  <si>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</si>
  <si>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</si>
  <si>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</si>
  <si>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</si>
  <si>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</si>
  <si>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</si>
  <si>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</si>
  <si>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</si>
  <si>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</si>
  <si>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</si>
  <si>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</si>
  <si>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</si>
  <si>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</si>
  <si>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</si>
  <si>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</si>
  <si>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</si>
  <si>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</si>
  <si>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</si>
  <si>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</si>
  <si>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</si>
  <si>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</si>
  <si>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</si>
  <si>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</si>
  <si>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</si>
  <si>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</si>
  <si>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</si>
  <si>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</si>
  <si>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</si>
  <si>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</si>
  <si>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</si>
  <si>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</si>
  <si>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</si>
  <si>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</si>
  <si>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</si>
  <si>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</si>
  <si>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</si>
  <si>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</si>
  <si>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</si>
  <si>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</si>
  <si>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</si>
  <si>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</si>
  <si>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</si>
  <si>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</si>
  <si>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</si>
  <si>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</si>
  <si>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</si>
  <si>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</si>
  <si>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</si>
  <si>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</si>
  <si>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</si>
  <si>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</si>
  <si>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</si>
  <si>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</si>
  <si>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</si>
  <si>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</si>
  <si>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</si>
  <si>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</si>
  <si>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</si>
  <si>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</si>
  <si>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</si>
  <si>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</si>
  <si>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</si>
  <si>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</si>
  <si>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</si>
  <si>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</si>
  <si>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</si>
  <si>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</si>
  <si>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</si>
  <si>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</si>
  <si>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</si>
  <si>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</si>
  <si>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</si>
  <si>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</si>
  <si>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</si>
  <si>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</si>
  <si>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</si>
  <si>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</si>
  <si>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</si>
  <si>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</si>
  <si>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</si>
  <si>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</si>
  <si>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</si>
  <si>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</si>
  <si>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</si>
  <si>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</si>
  <si>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</si>
  <si>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</si>
  <si>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</si>
  <si>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</si>
  <si>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</si>
  <si>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</si>
  <si>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</si>
  <si>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</si>
  <si>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</si>
  <si>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</si>
  <si>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</si>
  <si>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</si>
  <si>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</si>
  <si>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</si>
  <si>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</si>
  <si>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</si>
  <si>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</si>
  <si>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</si>
  <si>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</si>
  <si>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</si>
  <si>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</si>
  <si>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</si>
  <si>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</si>
  <si>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</si>
  <si>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</si>
  <si>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</si>
  <si>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</si>
  <si>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</si>
  <si>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</si>
  <si>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</si>
  <si>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</si>
  <si>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</si>
  <si>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</si>
  <si>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</si>
  <si>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</si>
  <si>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</si>
  <si>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</si>
  <si>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</si>
  <si>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</si>
  <si>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</si>
  <si>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</si>
  <si>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</si>
  <si>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</si>
  <si>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</si>
  <si>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</si>
  <si>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</si>
  <si>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</si>
  <si>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</si>
  <si>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</si>
  <si>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</si>
  <si>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</si>
  <si>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</si>
  <si>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</si>
  <si>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</si>
  <si>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</si>
  <si>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</si>
  <si>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</si>
  <si>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</si>
  <si>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</si>
  <si>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</si>
  <si>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</si>
  <si>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</si>
  <si>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</si>
  <si>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</si>
  <si>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</si>
  <si>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</si>
  <si>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</si>
  <si>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</si>
  <si>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</si>
  <si>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</si>
  <si>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</si>
  <si>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</si>
  <si>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</si>
  <si>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</si>
  <si>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</si>
  <si>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</si>
  <si>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</si>
  <si>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</si>
  <si>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</si>
  <si>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</si>
  <si>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</si>
  <si>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</si>
  <si>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</si>
  <si>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</si>
  <si>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</si>
  <si>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</si>
  <si>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</si>
  <si>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</si>
  <si>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</si>
  <si>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</si>
  <si>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</si>
  <si>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</si>
  <si>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</si>
  <si>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</si>
  <si>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</si>
  <si>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</si>
  <si>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</si>
  <si>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</si>
  <si>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</si>
  <si>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</si>
  <si>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</si>
  <si>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</si>
  <si>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</si>
  <si>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</si>
  <si>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</si>
  <si>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</si>
  <si>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</si>
  <si>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</si>
  <si>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</si>
  <si>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</si>
  <si>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</si>
  <si>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</si>
  <si>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</si>
  <si>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</si>
  <si>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</si>
  <si>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</si>
  <si>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</si>
  <si>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</si>
  <si>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</si>
  <si>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</si>
  <si>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</si>
  <si>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</si>
  <si>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</si>
  <si>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</si>
  <si>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</si>
  <si>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</si>
  <si>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</si>
  <si>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</si>
  <si>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</si>
  <si>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</si>
  <si>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</si>
  <si>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</si>
  <si>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</si>
  <si>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</si>
  <si>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</si>
  <si>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</si>
  <si>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</si>
  <si>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</si>
  <si>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</si>
  <si>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</si>
  <si>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</si>
  <si>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</si>
  <si>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</si>
  <si>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</si>
  <si>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</si>
  <si>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</si>
  <si>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</si>
  <si>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</si>
  <si>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</si>
  <si>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</si>
  <si>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</si>
  <si>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</si>
  <si>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</si>
  <si>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</si>
  <si>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</si>
  <si>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</si>
  <si>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</si>
  <si>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</si>
  <si>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</si>
  <si>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</si>
  <si>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</si>
  <si>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</si>
  <si>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</si>
  <si>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</si>
  <si>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</si>
  <si>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</si>
  <si>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</si>
  <si>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</si>
  <si>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</si>
  <si>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</si>
  <si>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</si>
  <si>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</si>
  <si>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</si>
  <si>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</si>
  <si>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</si>
  <si>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</si>
  <si>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</si>
  <si>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</si>
  <si>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</si>
  <si>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</si>
  <si>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</si>
  <si>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</si>
  <si>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</si>
  <si>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</si>
  <si>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</si>
  <si>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</si>
  <si>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</si>
  <si>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</si>
  <si>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</si>
  <si>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</si>
  <si>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</si>
  <si>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</si>
  <si>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</si>
  <si>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</si>
  <si>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</si>
  <si>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</si>
  <si>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</si>
  <si>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</si>
  <si>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</si>
  <si>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</si>
  <si>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</si>
  <si>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</si>
  <si>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</si>
  <si>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</si>
  <si>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</si>
  <si>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</si>
  <si>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</si>
  <si>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</si>
  <si>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</si>
  <si>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</si>
  <si>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</si>
  <si>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</si>
  <si>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</si>
  <si>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</si>
  <si>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</si>
  <si>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</si>
  <si>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</si>
  <si>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</si>
  <si>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</si>
  <si>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</si>
  <si>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</si>
  <si>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</si>
  <si>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</si>
  <si>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</si>
  <si>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</si>
  <si>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</si>
  <si>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</si>
  <si>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</si>
  <si>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</si>
  <si>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</si>
  <si>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</si>
  <si>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</si>
  <si>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</si>
  <si>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</si>
  <si>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</si>
  <si>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</si>
  <si>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</si>
  <si>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</si>
  <si>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</si>
  <si>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</si>
  <si>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</si>
  <si>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</si>
  <si>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</si>
  <si>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</si>
  <si>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</si>
  <si>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</si>
  <si>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</si>
  <si>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</si>
  <si>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</si>
  <si>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</si>
  <si>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</si>
  <si>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</si>
  <si>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</si>
  <si>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</si>
  <si>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</si>
  <si>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</si>
  <si>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</si>
  <si>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</si>
  <si>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</si>
  <si>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</si>
  <si>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</si>
  <si>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</si>
  <si>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</si>
  <si>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</si>
  <si>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</si>
  <si>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</si>
  <si>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</si>
  <si>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</si>
  <si>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</si>
  <si>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</si>
  <si>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</si>
  <si>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</si>
  <si>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</si>
  <si>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</si>
  <si>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</si>
  <si>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</si>
  <si>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</si>
  <si>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</si>
  <si>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</si>
  <si>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</si>
  <si>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</si>
  <si>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</si>
  <si>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</si>
  <si>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</si>
  <si>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</si>
  <si>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</si>
  <si>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</si>
  <si>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</si>
  <si>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</si>
  <si>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</si>
  <si>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</si>
  <si>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</si>
  <si>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</si>
  <si>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</si>
  <si>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</si>
  <si>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</si>
  <si>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</si>
  <si>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</si>
  <si>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</si>
  <si>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</si>
  <si>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</si>
  <si>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</si>
  <si>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</si>
  <si>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</si>
  <si>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</si>
  <si>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</si>
  <si>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</si>
  <si>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</si>
  <si>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</si>
  <si>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</si>
  <si>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</si>
  <si>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</si>
  <si>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</si>
  <si>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</si>
  <si>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</si>
  <si>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</si>
  <si>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</si>
  <si>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</si>
  <si>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</si>
  <si>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</si>
  <si>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</si>
  <si>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</si>
  <si>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</si>
  <si>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</si>
  <si>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</si>
  <si>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</si>
  <si>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</si>
  <si>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</si>
  <si>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</si>
  <si>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</si>
  <si>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</si>
  <si>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</si>
  <si>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</si>
  <si>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</si>
  <si>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</si>
  <si>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</si>
  <si>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</si>
  <si>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</si>
  <si>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</si>
  <si>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</si>
  <si>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</si>
  <si>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</si>
  <si>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</si>
  <si>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</si>
  <si>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</si>
  <si>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</si>
  <si>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</si>
  <si>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</si>
  <si>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</si>
  <si>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</si>
  <si>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</si>
  <si>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</si>
  <si>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</si>
  <si>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</si>
  <si>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</si>
  <si>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</si>
  <si>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</si>
  <si>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</si>
  <si>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</si>
  <si>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</si>
  <si>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</si>
  <si>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</si>
  <si>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</si>
  <si>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</si>
  <si>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</si>
  <si>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</si>
  <si>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</si>
  <si>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</si>
  <si>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</si>
  <si>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</si>
  <si>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</si>
  <si>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</si>
  <si>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</si>
  <si>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</si>
  <si>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</si>
  <si>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</si>
  <si>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</si>
  <si>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</si>
  <si>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</si>
  <si>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</si>
  <si>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</si>
  <si>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</si>
  <si>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</si>
  <si>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</si>
  <si>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</si>
  <si>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</si>
  <si>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</si>
  <si>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</si>
  <si>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</si>
  <si>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</si>
  <si>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</si>
  <si>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</si>
  <si>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</si>
  <si>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</si>
  <si>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</si>
  <si>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</si>
  <si>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</si>
  <si>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</si>
  <si>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</si>
  <si>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</si>
  <si>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</si>
  <si>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</si>
  <si>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</si>
  <si>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</si>
  <si>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</si>
  <si>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</si>
  <si>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</si>
  <si>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</si>
  <si>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</si>
  <si>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</si>
  <si>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</si>
  <si>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</si>
  <si>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</si>
  <si>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</si>
  <si>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</si>
  <si>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</si>
  <si>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</si>
  <si>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</si>
  <si>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</si>
  <si>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</si>
  <si>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</si>
  <si>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</si>
  <si>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</si>
  <si>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</si>
  <si>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</si>
  <si>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</si>
  <si>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</si>
  <si>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</si>
  <si>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</si>
  <si>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</si>
  <si>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</si>
  <si>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</si>
  <si>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</si>
  <si>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</si>
  <si>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</si>
  <si>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</si>
  <si>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</si>
  <si>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</si>
  <si>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</si>
  <si>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</si>
  <si>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</si>
  <si>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</si>
  <si>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</si>
  <si>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</si>
  <si>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</si>
  <si>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</si>
  <si>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</si>
  <si>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</si>
  <si>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</si>
  <si>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</si>
  <si>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</si>
  <si>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</si>
  <si>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</si>
  <si>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</si>
  <si>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</si>
  <si>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</si>
  <si>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</si>
  <si>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</si>
  <si>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</si>
  <si>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</si>
  <si>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</si>
  <si>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</si>
  <si>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</si>
  <si>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</si>
  <si>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</si>
  <si>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</si>
  <si>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</si>
  <si>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</si>
  <si>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</si>
  <si>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</si>
  <si>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</si>
  <si>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</si>
  <si>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</si>
  <si>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</si>
  <si>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</si>
  <si>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</si>
  <si>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</si>
  <si>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</si>
  <si>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</si>
  <si>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</si>
  <si>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</si>
  <si>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</si>
  <si>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</si>
  <si>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</si>
  <si>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</si>
  <si>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</si>
  <si>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</si>
  <si>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</si>
  <si>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</si>
  <si>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</si>
  <si>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</si>
  <si>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</si>
  <si>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</si>
  <si>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</si>
  <si>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</si>
  <si>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</si>
  <si>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</si>
  <si>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</si>
  <si>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</si>
  <si>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</si>
  <si>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</si>
  <si>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</si>
  <si>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</si>
  <si>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</si>
  <si>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</si>
  <si>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</si>
  <si>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</si>
  <si>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</si>
  <si>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</si>
  <si>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</si>
  <si>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</si>
  <si>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</si>
  <si>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</si>
  <si>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</si>
  <si>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</si>
  <si>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</si>
  <si>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</si>
  <si>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</si>
  <si>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</si>
  <si>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</si>
  <si>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</si>
  <si>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</si>
  <si>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</si>
  <si>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</si>
  <si>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</si>
  <si>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</si>
  <si>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</si>
  <si>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</si>
  <si>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</si>
  <si>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</si>
  <si>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</si>
  <si>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</si>
  <si>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</si>
  <si>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</si>
  <si>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</si>
  <si>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</si>
  <si>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</si>
  <si>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</si>
  <si>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</si>
  <si>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</si>
  <si>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</si>
  <si>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</si>
  <si>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</si>
  <si>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</si>
  <si>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</si>
  <si>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</si>
  <si>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</si>
  <si>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</si>
  <si>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</si>
  <si>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</si>
  <si>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</si>
  <si>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</si>
  <si>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</si>
  <si>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</si>
  <si>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</si>
  <si>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</si>
  <si>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</si>
  <si>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</si>
  <si>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</si>
  <si>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</si>
  <si>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</si>
  <si>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</si>
  <si>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</si>
  <si>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</si>
  <si>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</si>
  <si>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</si>
  <si>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</si>
  <si>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</si>
  <si>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</si>
  <si>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</si>
  <si>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</si>
  <si>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</si>
  <si>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</si>
  <si>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</si>
  <si>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</si>
  <si>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</si>
  <si>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</si>
  <si>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</si>
  <si>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</si>
  <si>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</si>
  <si>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</si>
  <si>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</si>
  <si>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</si>
  <si>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</si>
  <si>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</si>
  <si>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</si>
  <si>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</si>
  <si>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</si>
  <si>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</si>
  <si>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</si>
  <si>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</si>
  <si>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</si>
  <si>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</si>
  <si>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</si>
  <si>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</si>
  <si>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</si>
  <si>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</si>
  <si>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</si>
  <si>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</si>
  <si>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</si>
  <si>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</si>
  <si>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</si>
  <si>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</si>
  <si>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</si>
  <si>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</si>
  <si>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</si>
  <si>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</si>
  <si>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</si>
  <si>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</si>
  <si>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</si>
  <si>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</si>
  <si>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</si>
  <si>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</si>
  <si>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</si>
  <si>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</si>
  <si>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</si>
  <si>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</si>
  <si>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</si>
  <si>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</si>
  <si>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</si>
  <si>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</si>
  <si>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</si>
  <si>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</si>
  <si>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</si>
  <si>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</si>
  <si>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</si>
  <si>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</si>
  <si>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</si>
  <si>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</si>
  <si>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</si>
  <si>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</si>
  <si>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</si>
  <si>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</si>
  <si>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</si>
  <si>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</si>
  <si>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</si>
  <si>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</si>
  <si>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</si>
  <si>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</si>
  <si>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</si>
  <si>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</si>
  <si>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</si>
  <si>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</si>
  <si>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</si>
  <si>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</si>
  <si>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</si>
  <si>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</si>
  <si>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</si>
  <si>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</si>
  <si>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</si>
  <si>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</si>
  <si>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</si>
  <si>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</si>
  <si>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</si>
  <si>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</si>
  <si>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</si>
  <si>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</si>
  <si>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</si>
  <si>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</si>
  <si>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</si>
  <si>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</si>
  <si>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</si>
  <si>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</si>
  <si>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</si>
  <si>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</si>
  <si>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</si>
  <si>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</si>
  <si>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</si>
  <si>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</si>
  <si>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</si>
  <si>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</si>
  <si>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</si>
  <si>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</si>
  <si>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</si>
  <si>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</si>
  <si>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</si>
  <si>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</si>
  <si>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</si>
  <si>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</si>
  <si>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</si>
  <si>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</si>
  <si>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</si>
  <si>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</si>
  <si>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</si>
  <si>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</si>
  <si>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</si>
  <si>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</si>
  <si>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</si>
  <si>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</si>
  <si>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</si>
  <si>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</si>
  <si>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</si>
  <si>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</si>
  <si>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</si>
  <si>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</si>
  <si>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</si>
  <si>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</si>
  <si>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</si>
  <si>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</si>
  <si>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</si>
  <si>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</si>
  <si>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</si>
  <si>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</si>
  <si>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</si>
  <si>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</si>
  <si>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</si>
  <si>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</si>
  <si>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</si>
  <si>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</si>
  <si>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</si>
  <si>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</si>
  <si>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</si>
  <si>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</si>
  <si>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</si>
  <si>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</si>
  <si>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</si>
  <si>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</si>
  <si>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</si>
  <si>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</si>
  <si>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</si>
  <si>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</si>
  <si>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</si>
  <si>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</si>
  <si>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</si>
  <si>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</si>
  <si>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</si>
  <si>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</si>
  <si>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</si>
  <si>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</si>
  <si>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</si>
  <si>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</si>
  <si>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</si>
  <si>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</si>
  <si>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</si>
  <si>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</si>
  <si>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</si>
  <si>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</si>
  <si>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</si>
  <si>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</si>
  <si>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</si>
  <si>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</si>
  <si>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</si>
  <si>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</si>
  <si>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</si>
  <si>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</si>
  <si>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</si>
  <si>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</si>
  <si>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</si>
  <si>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</si>
  <si>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</si>
  <si>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</si>
  <si>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</si>
  <si>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</si>
  <si>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</si>
  <si>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</si>
  <si>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</si>
  <si>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</si>
  <si>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</si>
  <si>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</si>
  <si>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</si>
  <si>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</si>
  <si>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</si>
  <si>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</si>
  <si>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</si>
  <si>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</si>
  <si>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</si>
  <si>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</si>
  <si>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</si>
  <si>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</si>
  <si>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</si>
  <si>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</si>
  <si>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</si>
  <si>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</si>
  <si>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</si>
  <si>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</si>
  <si>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</si>
  <si>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</si>
  <si>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</si>
  <si>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</si>
  <si>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</si>
  <si>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</si>
  <si>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</si>
  <si>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</si>
  <si>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</si>
  <si>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</si>
  <si>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</si>
  <si>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</si>
  <si>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</si>
  <si>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</si>
  <si>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</si>
  <si>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</si>
  <si>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</si>
  <si>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</si>
  <si>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</si>
  <si>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</si>
  <si>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</si>
  <si>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</si>
  <si>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</si>
  <si>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</si>
  <si>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</si>
  <si>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</si>
  <si>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</si>
  <si>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</si>
  <si>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</si>
  <si>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</si>
  <si>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</si>
  <si>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</si>
  <si>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</si>
  <si>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</si>
  <si>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</si>
  <si>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</si>
  <si>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</si>
  <si>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</si>
  <si>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</si>
  <si>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</si>
  <si>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</si>
  <si>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</si>
  <si>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</si>
  <si>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</si>
  <si>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</si>
  <si>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</si>
  <si>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</si>
  <si>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</si>
  <si>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</si>
  <si>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</si>
  <si>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</si>
  <si>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</si>
  <si>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</si>
  <si>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</si>
  <si>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</si>
  <si>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</si>
  <si>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</si>
  <si>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</si>
  <si>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</si>
  <si>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</si>
  <si>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</si>
  <si>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</si>
  <si>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</si>
  <si>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</si>
  <si>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</si>
  <si>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</si>
  <si>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</si>
  <si>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</si>
  <si>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</si>
  <si>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</si>
  <si>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</si>
  <si>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</si>
  <si>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</si>
  <si>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</si>
  <si>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</si>
  <si>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</si>
  <si>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</si>
  <si>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</si>
  <si>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</si>
  <si>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</si>
  <si>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</si>
  <si>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</si>
  <si>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</si>
  <si>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</si>
  <si>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</si>
  <si>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</si>
  <si>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</si>
  <si>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</si>
  <si>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</si>
  <si>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</si>
  <si>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</si>
  <si>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</si>
  <si>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</si>
  <si>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</si>
  <si>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</si>
  <si>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</si>
  <si>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</si>
  <si>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</si>
  <si>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</si>
  <si>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</si>
  <si>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</si>
  <si>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</si>
  <si>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</si>
  <si>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</si>
  <si>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</si>
  <si>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</si>
  <si>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</si>
  <si>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</si>
  <si>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</si>
  <si>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</si>
  <si>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</si>
  <si>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</si>
  <si>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</si>
  <si>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</si>
  <si>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</si>
  <si>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</si>
  <si>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</si>
  <si>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</si>
  <si>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</si>
  <si>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</si>
  <si>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</si>
  <si>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</si>
  <si>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</si>
  <si>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</si>
  <si>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</si>
  <si>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</si>
  <si>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</si>
  <si>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</si>
  <si>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</si>
  <si>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</si>
  <si>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</si>
  <si>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</si>
  <si>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</si>
  <si>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</si>
  <si>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</si>
  <si>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</si>
  <si>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</si>
  <si>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</si>
  <si>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</si>
  <si>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</si>
  <si>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</si>
  <si>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</si>
  <si>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</si>
  <si>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</si>
  <si>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</si>
  <si>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</si>
  <si>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</si>
  <si>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</si>
  <si>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</si>
  <si>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</si>
  <si>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</si>
  <si>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</si>
  <si>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</si>
  <si>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</si>
  <si>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</si>
  <si>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</si>
  <si>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</si>
  <si>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</si>
  <si>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</si>
  <si>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</si>
  <si>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</si>
  <si>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</si>
  <si>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</si>
  <si>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</si>
  <si>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</si>
  <si>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</si>
  <si>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</si>
  <si>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</si>
  <si>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</si>
  <si>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</si>
  <si>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</si>
  <si>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</si>
  <si>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</si>
  <si>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</si>
  <si>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</si>
  <si>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</si>
  <si>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</si>
  <si>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</si>
  <si>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</si>
  <si>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</si>
  <si>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</si>
  <si>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</si>
  <si>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</si>
  <si>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</si>
  <si>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</si>
  <si>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</si>
  <si>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</si>
  <si>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</si>
  <si>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</si>
  <si>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</si>
  <si>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</si>
  <si>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</si>
  <si>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</si>
  <si>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</si>
  <si>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</si>
  <si>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</si>
  <si>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</si>
  <si>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</si>
  <si>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</si>
  <si>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</si>
  <si>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</si>
  <si>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</si>
  <si>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</si>
  <si>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</si>
  <si>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</si>
  <si>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</si>
  <si>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</si>
  <si>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</si>
  <si>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</si>
  <si>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</si>
  <si>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</si>
  <si>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</si>
  <si>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</si>
  <si>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</si>
  <si>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</si>
  <si>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</si>
  <si>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</si>
  <si>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</si>
  <si>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</si>
  <si>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</si>
  <si>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</si>
  <si>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</si>
  <si>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</si>
  <si>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</si>
  <si>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</si>
  <si>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</si>
  <si>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</si>
  <si>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</si>
  <si>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</si>
  <si>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</si>
  <si>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</si>
  <si>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</si>
  <si>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</si>
  <si>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</si>
  <si>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</si>
  <si>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</si>
  <si>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</si>
  <si>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</si>
  <si>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</si>
  <si>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</si>
  <si>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</si>
  <si>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</si>
  <si>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</si>
  <si>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</si>
  <si>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</si>
  <si>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</si>
  <si>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</si>
  <si>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</si>
  <si>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</si>
  <si>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</si>
  <si>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</si>
  <si>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</si>
  <si>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</si>
  <si>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</si>
  <si>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</si>
  <si>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</si>
  <si>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</si>
  <si>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</si>
  <si>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</si>
  <si>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</si>
  <si>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</si>
  <si>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</si>
  <si>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</si>
  <si>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</si>
  <si>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</si>
  <si>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</si>
  <si>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</si>
  <si>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</si>
  <si>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</si>
  <si>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</si>
  <si>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</si>
  <si>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</si>
  <si>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</si>
  <si>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</si>
  <si>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</si>
  <si>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</si>
  <si>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</si>
  <si>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</si>
  <si>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</si>
  <si>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</si>
  <si>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</si>
  <si>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</si>
  <si>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</si>
  <si>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</si>
  <si>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</si>
  <si>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</si>
  <si>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</si>
  <si>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</si>
  <si>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</si>
  <si>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</si>
  <si>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</si>
  <si>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</si>
  <si>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</si>
  <si>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</si>
  <si>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</si>
  <si>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</si>
  <si>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</si>
  <si>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</si>
  <si>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</si>
  <si>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</si>
  <si>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</si>
  <si>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</si>
  <si>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</si>
  <si>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</si>
  <si>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</si>
  <si>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</si>
  <si>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</si>
  <si>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</si>
  <si>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</si>
  <si>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</si>
  <si>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</si>
  <si>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</si>
  <si>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</si>
  <si>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</si>
  <si>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</si>
  <si>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</si>
  <si>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</si>
  <si>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</si>
  <si>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</si>
  <si>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</si>
  <si>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</si>
  <si>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</si>
  <si>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</si>
  <si>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</si>
  <si>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</si>
  <si>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</si>
  <si>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</si>
  <si>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</si>
  <si>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</si>
  <si>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</si>
  <si>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</si>
  <si>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</si>
  <si>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</si>
  <si>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</si>
  <si>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</si>
  <si>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</si>
  <si>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</si>
  <si>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</si>
  <si>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</si>
  <si>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</si>
  <si>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</si>
  <si>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</si>
  <si>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</si>
  <si>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</si>
  <si>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</si>
  <si>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</si>
  <si>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</si>
  <si>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</si>
  <si>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</si>
  <si>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</si>
  <si>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</si>
  <si>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</si>
  <si>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</si>
  <si>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</si>
  <si>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</si>
  <si>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</si>
  <si>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</si>
  <si>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</si>
  <si>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</si>
  <si>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</si>
  <si>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</si>
  <si>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</si>
  <si>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</si>
  <si>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</si>
  <si>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</si>
  <si>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</si>
  <si>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</si>
  <si>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</si>
  <si>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</si>
  <si>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</si>
  <si>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</si>
  <si>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</si>
  <si>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</si>
  <si>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</si>
  <si>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</si>
  <si>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</si>
  <si>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</si>
  <si>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</si>
  <si>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</si>
  <si>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</si>
  <si>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</si>
  <si>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</si>
  <si>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</si>
  <si>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</si>
  <si>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</si>
  <si>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</si>
  <si>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</si>
  <si>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</si>
  <si>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</si>
  <si>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</si>
  <si>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</si>
  <si>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</si>
  <si>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</si>
  <si>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</si>
  <si>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</si>
  <si>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</si>
  <si>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</si>
  <si>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</si>
  <si>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</si>
  <si>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</si>
  <si>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</si>
  <si>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</si>
  <si>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</si>
  <si>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</si>
  <si>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</si>
  <si>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</si>
  <si>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</si>
  <si>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</si>
  <si>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</si>
  <si>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</si>
  <si>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</si>
  <si>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</si>
  <si>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</si>
  <si>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</si>
  <si>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</si>
  <si>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</si>
  <si>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</si>
  <si>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</si>
  <si>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</si>
  <si>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</si>
  <si>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</si>
  <si>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</si>
  <si>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</si>
  <si>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</si>
  <si>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</si>
  <si>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</si>
  <si>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</si>
  <si>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</si>
  <si>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</si>
  <si>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</si>
  <si>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</si>
  <si>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</si>
  <si>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</si>
  <si>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</si>
  <si>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</si>
  <si>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</si>
  <si>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</si>
  <si>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</si>
  <si>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</si>
  <si>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</si>
  <si>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</si>
  <si>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</si>
  <si>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</si>
  <si>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</si>
  <si>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</si>
  <si>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</si>
  <si>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</si>
  <si>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</si>
  <si>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</si>
  <si>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</si>
  <si>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</si>
  <si>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</si>
  <si>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</si>
  <si>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</si>
  <si>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</si>
  <si>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</si>
  <si>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</si>
  <si>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</si>
  <si>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</si>
  <si>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</si>
  <si>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</si>
  <si>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</si>
  <si>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</si>
  <si>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</si>
  <si>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</si>
  <si>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</si>
  <si>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</si>
  <si>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</si>
  <si>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</si>
  <si>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</si>
  <si>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</si>
  <si>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</si>
  <si>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</si>
  <si>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</si>
  <si>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</si>
  <si>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</si>
  <si>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</si>
  <si>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</si>
  <si>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</si>
  <si>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</si>
  <si>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</si>
  <si>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</si>
  <si>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</si>
  <si>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</si>
  <si>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</si>
  <si>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</si>
  <si>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</si>
  <si>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</si>
  <si>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</si>
  <si>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</si>
  <si>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</si>
  <si>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</si>
  <si>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</si>
  <si>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</si>
  <si>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</si>
  <si>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</si>
  <si>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</si>
  <si>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</si>
  <si>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</si>
  <si>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</si>
  <si>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</si>
  <si>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</si>
  <si>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</si>
  <si>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</si>
  <si>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</si>
  <si>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</si>
  <si>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</si>
  <si>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</si>
  <si>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</si>
  <si>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</si>
  <si>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</si>
  <si>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</si>
  <si>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</si>
  <si>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</si>
  <si>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</si>
  <si>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</si>
  <si>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</si>
  <si>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</si>
  <si>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</si>
  <si>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</si>
  <si>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</si>
  <si>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</si>
  <si>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</si>
  <si>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</si>
  <si>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</si>
  <si>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</si>
  <si>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</si>
  <si>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</si>
  <si>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</si>
  <si>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</si>
  <si>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</si>
  <si>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</si>
  <si>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</si>
  <si>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</si>
  <si>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</si>
  <si>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</si>
  <si>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</si>
  <si>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</si>
  <si>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</si>
  <si>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</si>
  <si>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</si>
  <si>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</si>
  <si>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</si>
  <si>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</si>
  <si>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</si>
  <si>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</si>
  <si>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</si>
  <si>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</si>
  <si>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</si>
  <si>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</si>
  <si>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</si>
  <si>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</si>
  <si>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</si>
  <si>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</si>
  <si>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</si>
  <si>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</si>
  <si>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</si>
  <si>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</si>
  <si>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</si>
  <si>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</si>
  <si>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</si>
  <si>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</si>
  <si>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</si>
  <si>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</si>
  <si>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</si>
  <si>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</si>
  <si>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</si>
  <si>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</si>
  <si>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</si>
  <si>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</si>
  <si>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</si>
  <si>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</si>
  <si>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</si>
  <si>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</si>
  <si>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</si>
  <si>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</si>
  <si>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</si>
  <si>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</si>
  <si>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</si>
  <si>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</si>
  <si>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</si>
  <si>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</si>
  <si>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</si>
  <si>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</si>
  <si>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</si>
  <si>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</si>
  <si>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</si>
  <si>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</si>
  <si>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</si>
  <si>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</si>
  <si>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</si>
  <si>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</si>
  <si>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</si>
  <si>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</si>
  <si>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</si>
  <si>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</si>
  <si>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</si>
  <si>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</si>
  <si>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</si>
  <si>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</si>
  <si>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</si>
  <si>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</si>
  <si>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</si>
  <si>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</si>
  <si>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</si>
  <si>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</si>
  <si>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</si>
  <si>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</si>
  <si>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</si>
  <si>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</si>
  <si>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</si>
  <si>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</si>
  <si>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</si>
  <si>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</si>
  <si>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</si>
  <si>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</si>
  <si>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</si>
  <si>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</si>
  <si>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</si>
  <si>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</si>
  <si>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</si>
  <si>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</si>
  <si>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</si>
  <si>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</si>
  <si>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</si>
  <si>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</si>
  <si>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</si>
  <si>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</si>
  <si>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</si>
  <si>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</si>
  <si>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</si>
  <si>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</si>
  <si>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</si>
  <si>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</si>
  <si>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</si>
  <si>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</si>
  <si>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</si>
  <si>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</si>
  <si>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</si>
  <si>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</si>
  <si>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</si>
  <si>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</si>
  <si>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</si>
  <si>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</si>
  <si>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</si>
  <si>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</si>
  <si>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</si>
  <si>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</si>
  <si>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</si>
  <si>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</si>
  <si>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</si>
  <si>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</si>
  <si>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</si>
  <si>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</si>
  <si>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</si>
  <si>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</si>
  <si>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</si>
  <si>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</si>
  <si>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</si>
  <si>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</si>
  <si>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</si>
  <si>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</si>
  <si>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</si>
  <si>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</si>
  <si>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</si>
  <si>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</si>
  <si>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</si>
  <si>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</si>
  <si>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</si>
  <si>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</si>
  <si>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</si>
  <si>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</si>
  <si>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</si>
  <si>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</si>
  <si>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</si>
  <si>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</si>
  <si>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</si>
  <si>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</si>
  <si>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</si>
  <si>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</si>
  <si>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</si>
  <si>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</si>
  <si>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</si>
  <si>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</si>
  <si>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</si>
  <si>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</si>
  <si>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</si>
  <si>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</si>
  <si>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</si>
  <si>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</si>
  <si>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</si>
  <si>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</si>
  <si>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</si>
  <si>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</si>
  <si>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</si>
  <si>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</si>
  <si>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</si>
  <si>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</si>
  <si>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</si>
  <si>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</si>
  <si>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</si>
  <si>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</si>
  <si>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</si>
  <si>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</si>
  <si>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</si>
  <si>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</si>
  <si>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</si>
  <si>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</si>
  <si>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</si>
  <si>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</si>
  <si>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</si>
  <si>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</si>
  <si>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</si>
  <si>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</si>
  <si>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</si>
  <si>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</si>
  <si>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</si>
  <si>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</si>
  <si>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</si>
  <si>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</si>
  <si>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</si>
  <si>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</si>
  <si>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</si>
  <si>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</si>
  <si>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</si>
  <si>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</si>
  <si>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</si>
  <si>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</si>
  <si>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</si>
  <si>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</si>
  <si>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</si>
  <si>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</si>
  <si>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</si>
  <si>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</si>
  <si>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</si>
  <si>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</si>
  <si>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</si>
  <si>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</si>
  <si>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</si>
  <si>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</si>
  <si>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</si>
  <si>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</si>
  <si>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</si>
  <si>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</si>
  <si>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</si>
  <si>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</si>
  <si>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</si>
  <si>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</si>
  <si>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</si>
  <si>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</si>
  <si>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</si>
  <si>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</si>
  <si>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</si>
  <si>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</si>
  <si>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</si>
  <si>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</si>
  <si>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</si>
  <si>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</si>
  <si>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</si>
  <si>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</si>
  <si>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</si>
  <si>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</si>
  <si>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</si>
  <si>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</si>
  <si>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</si>
  <si>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</si>
  <si>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</si>
  <si>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</si>
  <si>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</si>
  <si>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</si>
  <si>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</si>
  <si>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</si>
  <si>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</si>
  <si>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</si>
  <si>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</si>
  <si>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</si>
  <si>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</si>
  <si>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</si>
  <si>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</si>
  <si>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</si>
  <si>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</si>
  <si>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</si>
  <si>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</si>
  <si>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</si>
  <si>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</si>
  <si>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</si>
  <si>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</si>
  <si>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</si>
  <si>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</si>
  <si>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</si>
  <si>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</si>
  <si>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</si>
  <si>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</si>
  <si>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</si>
  <si>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</si>
  <si>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</si>
  <si>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</si>
  <si>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</si>
  <si>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</si>
  <si>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</si>
  <si>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</si>
  <si>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</si>
  <si>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</si>
  <si>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</si>
  <si>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</si>
  <si>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</si>
  <si>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</si>
  <si>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</si>
  <si>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</si>
  <si>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</si>
  <si>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</si>
  <si>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</si>
  <si>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</si>
  <si>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</si>
  <si>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</si>
  <si>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</si>
  <si>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</si>
  <si>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</si>
  <si>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</si>
  <si>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</si>
  <si>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</si>
  <si>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</si>
  <si>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</si>
  <si>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</si>
  <si>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</si>
  <si>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</si>
  <si>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</si>
  <si>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</si>
  <si>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</si>
  <si>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</si>
  <si>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</si>
  <si>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</si>
  <si>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</si>
  <si>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</si>
  <si>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</si>
  <si>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</si>
  <si>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</si>
  <si>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</si>
  <si>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</si>
  <si>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</si>
  <si>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</si>
  <si>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</si>
  <si>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</si>
  <si>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</si>
  <si>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</si>
  <si>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</si>
  <si>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</si>
  <si>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</si>
  <si>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</si>
  <si>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</si>
  <si>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</si>
  <si>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</si>
  <si>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</si>
  <si>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</si>
  <si>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</si>
  <si>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</si>
  <si>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</si>
  <si>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</si>
  <si>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</si>
  <si>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</si>
  <si>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</si>
  <si>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</si>
  <si>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</si>
  <si>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</si>
  <si>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</si>
  <si>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</si>
  <si>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</si>
  <si>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</si>
  <si>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</si>
  <si>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</si>
  <si>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</si>
  <si>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</si>
  <si>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</si>
  <si>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</si>
  <si>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</si>
  <si>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</si>
  <si>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</si>
  <si>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</si>
  <si>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</si>
  <si>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</si>
  <si>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</si>
  <si>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</si>
  <si>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</si>
  <si>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</si>
  <si>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</si>
  <si>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</si>
  <si>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</si>
  <si>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</si>
  <si>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</si>
  <si>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</si>
  <si>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</si>
  <si>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</si>
  <si>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</si>
  <si>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</si>
  <si>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</si>
  <si>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</si>
  <si>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</si>
  <si>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</si>
  <si>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</si>
  <si>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</si>
  <si>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</si>
  <si>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</si>
  <si>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</si>
  <si>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</si>
  <si>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</si>
  <si>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</si>
  <si>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</si>
  <si>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</si>
  <si>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</si>
  <si>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</si>
  <si>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</si>
  <si>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</si>
  <si>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</si>
  <si>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</si>
  <si>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</si>
  <si>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</si>
  <si>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</si>
  <si>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</si>
  <si>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</si>
  <si>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</si>
  <si>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</si>
  <si>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</si>
  <si>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</si>
  <si>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</si>
  <si>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</si>
  <si>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</si>
  <si>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</si>
  <si>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</si>
  <si>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</si>
  <si>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</si>
  <si>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</si>
  <si>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</si>
  <si>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</si>
  <si>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</si>
  <si>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</si>
  <si>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</si>
  <si>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</si>
  <si>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</si>
  <si>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</si>
  <si>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</si>
  <si>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</si>
  <si>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</si>
  <si>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</si>
  <si>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</si>
  <si>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</si>
  <si>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</si>
  <si>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</si>
  <si>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</si>
  <si>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</si>
  <si>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</si>
  <si>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</si>
  <si>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</si>
  <si>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</si>
  <si>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</si>
  <si>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</si>
  <si>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</si>
  <si>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</si>
  <si>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</si>
  <si>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</si>
  <si>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</si>
  <si>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</si>
  <si>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</si>
  <si>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</si>
  <si>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</si>
  <si>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</si>
  <si>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</si>
  <si>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</si>
  <si>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</si>
  <si>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</si>
  <si>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</si>
  <si>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</si>
  <si>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</si>
  <si>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</si>
  <si>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</si>
  <si>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</si>
  <si>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</si>
  <si>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</si>
  <si>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</si>
  <si>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</si>
  <si>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</si>
  <si>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</si>
  <si>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</si>
  <si>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</si>
  <si>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</si>
  <si>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</si>
  <si>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</si>
  <si>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</si>
  <si>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</si>
  <si>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</si>
  <si>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</si>
  <si>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</si>
  <si>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</si>
  <si>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</si>
  <si>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</si>
  <si>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</si>
  <si>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</si>
  <si>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</si>
  <si>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</si>
  <si>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</si>
  <si>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</si>
  <si>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</si>
  <si>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</si>
  <si>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</si>
  <si>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</si>
  <si>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</si>
  <si>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</si>
  <si>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</si>
  <si>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</si>
  <si>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</si>
  <si>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</si>
  <si>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</si>
  <si>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</si>
  <si>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</si>
  <si>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</si>
  <si>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</si>
  <si>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</si>
  <si>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</si>
  <si>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</si>
  <si>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</si>
  <si>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</si>
  <si>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</si>
  <si>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</si>
  <si>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</si>
  <si>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</si>
  <si>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</si>
  <si>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</si>
  <si>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</si>
  <si>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</si>
  <si>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</si>
  <si>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</si>
  <si>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</si>
  <si>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</si>
  <si>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</si>
  <si>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</si>
  <si>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</si>
  <si>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</si>
  <si>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</si>
  <si>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</si>
  <si>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</si>
  <si>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</si>
  <si>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</si>
  <si>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</si>
  <si>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</si>
  <si>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</si>
  <si>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</si>
  <si>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</si>
  <si>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</si>
  <si>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</si>
  <si>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</si>
  <si>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</si>
  <si>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</si>
  <si>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</si>
  <si>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</si>
  <si>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</si>
  <si>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</si>
  <si>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</si>
  <si>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</si>
  <si>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</si>
  <si>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</si>
  <si>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</si>
  <si>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</si>
  <si>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</si>
  <si>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</si>
  <si>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</si>
  <si>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</si>
  <si>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</si>
  <si>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</si>
  <si>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</si>
  <si>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</si>
  <si>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</si>
  <si>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</si>
  <si>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</si>
  <si>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</si>
  <si>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</si>
  <si>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</si>
  <si>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</si>
  <si>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</si>
  <si>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</si>
  <si>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</si>
  <si>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</si>
  <si>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</si>
  <si>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</si>
  <si>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</si>
  <si>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</si>
  <si>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</si>
  <si>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</si>
  <si>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</si>
  <si>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</si>
  <si>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</si>
  <si>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</si>
  <si>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</si>
  <si>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</si>
  <si>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</si>
  <si>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</si>
  <si>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</si>
  <si>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</si>
  <si>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</si>
  <si>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</si>
  <si>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</si>
  <si>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</si>
  <si>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</si>
  <si>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</si>
  <si>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</si>
  <si>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</si>
  <si>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</si>
  <si>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</si>
  <si>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</si>
  <si>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</si>
  <si>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</si>
  <si>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</si>
  <si>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</si>
  <si>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</si>
  <si>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</si>
  <si>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</si>
  <si>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</si>
  <si>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</si>
  <si>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</si>
  <si>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</si>
  <si>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</si>
  <si>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</si>
  <si>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</si>
  <si>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</si>
  <si>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</si>
  <si>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</si>
  <si>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</si>
  <si>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</si>
  <si>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</si>
  <si>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</si>
  <si>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</si>
  <si>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</si>
  <si>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</si>
  <si>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</si>
  <si>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</si>
  <si>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</si>
  <si>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</si>
  <si>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</si>
  <si>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</si>
  <si>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</si>
  <si>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</si>
  <si>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</si>
  <si>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</si>
  <si>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</si>
  <si>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</si>
  <si>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</si>
  <si>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</si>
  <si>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</si>
  <si>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</si>
  <si>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</si>
  <si>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</si>
  <si>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</si>
  <si>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</si>
  <si>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</si>
  <si>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</si>
  <si>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</si>
  <si>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</si>
  <si>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</si>
  <si>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</si>
  <si>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</si>
  <si>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</si>
  <si>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</si>
  <si>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</si>
  <si>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</si>
  <si>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</si>
  <si>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</si>
  <si>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</si>
  <si>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</si>
  <si>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</si>
  <si>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</si>
  <si>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</si>
  <si>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</si>
  <si>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</si>
  <si>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</si>
  <si>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</si>
  <si>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</si>
  <si>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</si>
  <si>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</si>
  <si>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</si>
  <si>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</si>
  <si>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</si>
  <si>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</si>
  <si>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</si>
  <si>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</si>
  <si>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</si>
  <si>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</si>
  <si>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</si>
  <si>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</si>
  <si>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</si>
  <si>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</si>
  <si>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</si>
  <si>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</si>
  <si>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</si>
  <si>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</si>
  <si>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</si>
  <si>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</si>
  <si>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</si>
  <si>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</si>
  <si>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</si>
  <si>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</si>
  <si>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</si>
  <si>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</si>
  <si>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</si>
  <si>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</si>
  <si>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</si>
  <si>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</si>
  <si>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</si>
  <si>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</si>
  <si>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</si>
  <si>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</si>
  <si>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</si>
  <si>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</si>
  <si>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</si>
  <si>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</si>
  <si>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</si>
  <si>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</si>
  <si>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</si>
  <si>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</si>
  <si>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</si>
  <si>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</si>
  <si>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</si>
  <si>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</si>
  <si>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</si>
  <si>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</si>
  <si>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</si>
  <si>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</si>
  <si>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</si>
  <si>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</si>
  <si>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</si>
  <si>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</si>
  <si>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</si>
  <si>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</si>
  <si>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</si>
  <si>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</si>
  <si>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</si>
  <si>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</si>
  <si>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</si>
  <si>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</si>
  <si>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</si>
  <si>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</si>
  <si>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</si>
  <si>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</si>
  <si>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</si>
  <si>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</si>
  <si>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</si>
  <si>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</si>
  <si>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</si>
  <si>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</si>
  <si>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</si>
  <si>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</si>
  <si>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</si>
  <si>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</si>
  <si>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</si>
  <si>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</si>
  <si>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</si>
  <si>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</si>
  <si>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</si>
  <si>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</si>
  <si>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</si>
  <si>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</si>
  <si>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</si>
  <si>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</si>
  <si>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</si>
  <si>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</si>
  <si>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</si>
  <si>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</si>
  <si>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</si>
  <si>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</si>
  <si>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</si>
  <si>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</si>
  <si>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</si>
  <si>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</si>
  <si>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</si>
  <si>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</si>
  <si>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</si>
  <si>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</si>
  <si>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</si>
  <si>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</si>
  <si>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</si>
  <si>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</si>
  <si>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</si>
  <si>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</si>
  <si>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</si>
  <si>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</si>
  <si>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</si>
  <si>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</si>
  <si>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</si>
  <si>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</si>
  <si>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</si>
  <si>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</si>
  <si>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</si>
  <si>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</si>
  <si>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</si>
  <si>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</si>
  <si>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</si>
  <si>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</si>
  <si>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</si>
  <si>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</si>
  <si>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</si>
  <si>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</si>
  <si>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</si>
  <si>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</si>
  <si>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</si>
  <si>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</si>
  <si>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</si>
  <si>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</si>
  <si>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</si>
  <si>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</si>
  <si>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</si>
  <si>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</si>
  <si>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</si>
  <si>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</si>
  <si>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</si>
  <si>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</si>
  <si>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</si>
  <si>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</si>
  <si>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</si>
  <si>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</si>
  <si>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</si>
  <si>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</si>
  <si>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</si>
  <si>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</si>
  <si>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</si>
  <si>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</si>
  <si>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</si>
  <si>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</si>
  <si>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</si>
  <si>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</si>
  <si>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</si>
  <si>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</si>
  <si>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</si>
  <si>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</si>
  <si>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</si>
  <si>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</si>
  <si>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</si>
  <si>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</si>
  <si>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</si>
  <si>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</si>
  <si>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</si>
  <si>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</si>
  <si>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</si>
  <si>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</si>
  <si>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</si>
  <si>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</si>
  <si>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</si>
  <si>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</si>
  <si>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</si>
  <si>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</si>
  <si>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</si>
  <si>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</si>
  <si>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</si>
  <si>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</si>
  <si>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</si>
  <si>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</si>
  <si>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</si>
  <si>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</si>
  <si>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</si>
  <si>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</si>
  <si>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</si>
  <si>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</si>
  <si>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</si>
  <si>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</si>
  <si>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</si>
  <si>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</si>
  <si>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</si>
  <si>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</si>
  <si>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</si>
  <si>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</si>
  <si>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</si>
  <si>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</si>
  <si>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</si>
  <si>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</si>
  <si>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</si>
  <si>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</si>
  <si>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</si>
  <si>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</si>
  <si>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</si>
  <si>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</si>
  <si>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</si>
  <si>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</si>
  <si>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</si>
  <si>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</si>
  <si>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</si>
  <si>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</si>
  <si>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</si>
  <si>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</si>
  <si>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</si>
  <si>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</si>
  <si>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</si>
  <si>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</si>
  <si>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</si>
  <si>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</si>
  <si>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</si>
  <si>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</si>
  <si>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</si>
  <si>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</si>
  <si>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</si>
  <si>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</si>
  <si>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</si>
  <si>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</si>
  <si>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</si>
  <si>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</si>
  <si>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</si>
  <si>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</si>
  <si>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</si>
  <si>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</si>
  <si>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</si>
  <si>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</si>
  <si>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</si>
  <si>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</si>
  <si>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</si>
  <si>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</si>
  <si>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</si>
  <si>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</si>
  <si>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</si>
  <si>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</si>
  <si>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</si>
  <si>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</si>
  <si>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</si>
  <si>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</si>
  <si>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</si>
  <si>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</si>
  <si>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</si>
  <si>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</si>
  <si>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</si>
  <si>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</si>
  <si>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</si>
  <si>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</si>
  <si>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</si>
  <si>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</si>
  <si>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</si>
  <si>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</si>
  <si>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</si>
  <si>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</si>
  <si>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</si>
  <si>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</si>
  <si>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</si>
  <si>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</si>
  <si>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</si>
  <si>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</si>
  <si>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</si>
  <si>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</si>
  <si>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</si>
  <si>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</si>
  <si>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</si>
  <si>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</si>
  <si>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</si>
  <si>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</si>
  <si>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</si>
  <si>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</si>
  <si>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</si>
  <si>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</si>
  <si>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</si>
  <si>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</si>
  <si>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</si>
  <si>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</si>
  <si>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</si>
  <si>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</si>
  <si>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</si>
  <si>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</si>
  <si>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</si>
  <si>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</si>
  <si>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</si>
  <si>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</si>
  <si>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</si>
  <si>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</si>
  <si>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</si>
  <si>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</si>
  <si>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</si>
  <si>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</si>
  <si>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</si>
  <si>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</si>
  <si>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</si>
  <si>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</si>
  <si>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</si>
  <si>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</si>
  <si>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</si>
  <si>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</si>
  <si>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</si>
  <si>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</si>
  <si>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</si>
  <si>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</si>
  <si>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</si>
  <si>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</si>
  <si>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</si>
  <si>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</si>
  <si>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</si>
  <si>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</si>
  <si>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</si>
  <si>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</si>
  <si>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</si>
  <si>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</si>
  <si>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</si>
  <si>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</si>
  <si>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</si>
  <si>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</si>
  <si>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</si>
  <si>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</si>
  <si>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</si>
  <si>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</si>
  <si>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</si>
  <si>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</si>
  <si>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</si>
  <si>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</si>
  <si>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</si>
  <si>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</si>
  <si>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</si>
  <si>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</si>
  <si>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</si>
  <si>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</si>
  <si>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</si>
  <si>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</si>
  <si>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</si>
  <si>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</si>
  <si>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</si>
  <si>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</si>
  <si>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</si>
  <si>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</si>
  <si>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</si>
  <si>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</si>
  <si>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</si>
  <si>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</si>
  <si>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</si>
  <si>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</si>
  <si>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</si>
  <si>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</si>
  <si>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</si>
  <si>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</si>
  <si>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</si>
  <si>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</si>
  <si>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</si>
  <si>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</si>
  <si>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</si>
  <si>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</si>
  <si>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</si>
  <si>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</si>
  <si>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</si>
  <si>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</si>
  <si>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</si>
  <si>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</si>
  <si>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</si>
  <si>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</si>
  <si>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</si>
  <si>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</si>
  <si>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</si>
  <si>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</si>
  <si>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</si>
  <si>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</si>
  <si>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</si>
  <si>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</si>
  <si>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</si>
  <si>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</si>
  <si>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</si>
  <si>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</si>
  <si>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</si>
  <si>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</si>
  <si>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</si>
  <si>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</si>
  <si>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</si>
  <si>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</si>
  <si>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</si>
  <si>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</si>
  <si>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</si>
  <si>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</si>
  <si>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</si>
  <si>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</si>
  <si>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</si>
  <si>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</si>
  <si>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</si>
  <si>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</si>
  <si>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</si>
  <si>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</si>
  <si>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</si>
  <si>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</si>
  <si>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</si>
  <si>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</si>
  <si>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</si>
  <si>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</si>
  <si>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</si>
  <si>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</si>
  <si>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</si>
  <si>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</si>
  <si>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</si>
  <si>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</si>
  <si>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</si>
  <si>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</si>
  <si>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</si>
  <si>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</si>
  <si>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</si>
  <si>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</si>
  <si>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</si>
  <si>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</si>
  <si>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</si>
  <si>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</si>
  <si>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</si>
  <si>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</si>
  <si>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</si>
  <si>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</si>
  <si>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</si>
  <si>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</si>
  <si>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</si>
  <si>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</si>
  <si>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</si>
  <si>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</si>
  <si>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</si>
  <si>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</si>
  <si>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</si>
  <si>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</si>
  <si>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</si>
  <si>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</si>
  <si>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</si>
  <si>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</si>
  <si>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</si>
  <si>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</si>
  <si>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</si>
  <si>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</si>
  <si>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</si>
  <si>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</si>
  <si>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</si>
  <si>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</si>
  <si>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</si>
  <si>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</si>
  <si>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</si>
  <si>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</si>
  <si>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</si>
  <si>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</si>
  <si>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</si>
  <si>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</si>
  <si>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</si>
  <si>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</si>
  <si>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</si>
  <si>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</si>
  <si>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</si>
  <si>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</si>
  <si>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</si>
  <si>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</si>
  <si>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</si>
  <si>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</si>
  <si>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</si>
  <si>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</si>
  <si>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</si>
  <si>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</si>
  <si>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</si>
  <si>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</si>
  <si>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</si>
  <si>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</si>
  <si>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</si>
  <si>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</si>
  <si>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</si>
  <si>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</si>
  <si>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</si>
  <si>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</si>
  <si>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</si>
  <si>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</si>
  <si>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</si>
  <si>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</si>
  <si>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</si>
  <si>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</si>
  <si>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</si>
  <si>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</si>
  <si>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</si>
  <si>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</si>
  <si>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</si>
  <si>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</si>
  <si>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</si>
  <si>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</si>
  <si>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</si>
  <si>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</si>
  <si>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</si>
  <si>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</si>
  <si>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</si>
  <si>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</si>
  <si>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</si>
  <si>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</si>
  <si>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</si>
  <si>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</si>
  <si>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</si>
  <si>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</si>
  <si>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</si>
  <si>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</si>
  <si>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</si>
  <si>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</si>
  <si>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</si>
  <si>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</si>
  <si>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</si>
  <si>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</si>
  <si>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</si>
  <si>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</si>
  <si>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</si>
  <si>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</si>
  <si>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</si>
  <si>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</si>
  <si>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</si>
  <si>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</si>
  <si>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</si>
  <si>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</si>
  <si>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</si>
  <si>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</si>
  <si>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</si>
  <si>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</si>
  <si>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</si>
  <si>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</si>
  <si>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</si>
  <si>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</si>
  <si>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</si>
  <si>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</si>
  <si>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</si>
  <si>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</si>
  <si>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</si>
  <si>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</si>
  <si>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</si>
  <si>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</si>
  <si>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</si>
  <si>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</si>
  <si>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</si>
  <si>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</si>
  <si>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</si>
  <si>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</si>
  <si>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</si>
  <si>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</si>
  <si>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</si>
  <si>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</si>
  <si>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</si>
  <si>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</si>
  <si>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</si>
  <si>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</si>
  <si>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</si>
  <si>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</si>
  <si>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</si>
  <si>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</si>
  <si>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</si>
  <si>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</si>
  <si>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</si>
  <si>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</si>
  <si>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</si>
  <si>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</si>
  <si>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</si>
  <si>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</si>
  <si>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</si>
  <si>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</si>
  <si>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</si>
  <si>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</si>
  <si>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</si>
  <si>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</si>
  <si>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</si>
  <si>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</si>
  <si>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</si>
  <si>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</si>
  <si>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</si>
  <si>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</si>
  <si>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</si>
  <si>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</si>
  <si>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</si>
  <si>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</si>
  <si>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</si>
  <si>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</si>
  <si>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</si>
  <si>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</si>
  <si>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</si>
  <si>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</si>
  <si>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</si>
  <si>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</si>
  <si>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</si>
  <si>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</si>
  <si>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</si>
  <si>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</si>
  <si>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</si>
  <si>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</si>
  <si>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</si>
  <si>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</si>
  <si>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</si>
  <si>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</si>
  <si>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</si>
  <si>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</si>
  <si>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</si>
  <si>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</si>
  <si>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</si>
  <si>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</si>
  <si>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</si>
  <si>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</si>
  <si>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</si>
  <si>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</si>
  <si>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</si>
  <si>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</si>
  <si>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</si>
  <si>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</si>
  <si>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</si>
  <si>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</si>
  <si>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</si>
  <si>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</si>
  <si>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</si>
  <si>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</si>
  <si>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</si>
  <si>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</si>
  <si>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</si>
  <si>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</si>
  <si>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</si>
  <si>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</si>
  <si>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</si>
  <si>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</si>
  <si>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</si>
  <si>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</si>
  <si>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</si>
  <si>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</si>
  <si>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</si>
  <si>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</si>
  <si>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</si>
  <si>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</si>
  <si>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</si>
  <si>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</si>
  <si>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</si>
  <si>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</si>
  <si>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</si>
  <si>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</si>
  <si>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</si>
  <si>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</si>
  <si>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</si>
  <si>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</si>
  <si>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</si>
  <si>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</si>
  <si>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</si>
  <si>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</si>
  <si>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</si>
  <si>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</si>
  <si>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</si>
  <si>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</si>
  <si>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</si>
  <si>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</si>
  <si>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</si>
  <si>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</si>
  <si>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</si>
  <si>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</si>
  <si>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</si>
  <si>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</si>
  <si>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</si>
  <si>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</si>
  <si>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</si>
  <si>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</si>
  <si>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</si>
  <si>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</si>
  <si>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</si>
  <si>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</si>
  <si>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</si>
  <si>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</si>
  <si>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</si>
  <si>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</si>
  <si>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</si>
  <si>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</si>
  <si>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</si>
  <si>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</si>
  <si>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</si>
  <si>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</si>
  <si>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</si>
  <si>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</si>
  <si>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</si>
  <si>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</si>
  <si>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</si>
  <si>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</si>
  <si>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</si>
  <si>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</si>
  <si>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</si>
  <si>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</si>
  <si>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</si>
  <si>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</si>
  <si>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</si>
  <si>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</si>
  <si>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</si>
  <si>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</si>
  <si>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</si>
  <si>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</si>
  <si>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</si>
  <si>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</si>
  <si>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</si>
  <si>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</si>
  <si>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</si>
  <si>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</si>
  <si>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</si>
  <si>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</si>
  <si>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</si>
  <si>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</si>
  <si>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</si>
  <si>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</si>
  <si>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</si>
  <si>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</si>
  <si>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</si>
  <si>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</si>
  <si>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</si>
  <si>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</si>
  <si>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</si>
  <si>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</si>
  <si>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</si>
  <si>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</si>
  <si>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</si>
  <si>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</si>
  <si>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</si>
  <si>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</si>
  <si>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</si>
  <si>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</si>
  <si>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</si>
  <si>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</si>
  <si>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</si>
  <si>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</si>
  <si>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</si>
  <si>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</si>
  <si>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</si>
  <si>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</si>
  <si>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</si>
  <si>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</si>
  <si>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</si>
  <si>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</si>
  <si>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</si>
  <si>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</si>
  <si>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</si>
  <si>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</si>
  <si>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</si>
  <si>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</si>
  <si>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</si>
  <si>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</si>
  <si>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</si>
  <si>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</si>
  <si>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</si>
  <si>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</si>
  <si>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</si>
  <si>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</si>
  <si>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</si>
  <si>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</si>
  <si>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</si>
  <si>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</si>
  <si>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</si>
  <si>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</si>
  <si>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</si>
  <si>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</si>
  <si>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</si>
  <si>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</si>
  <si>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</si>
  <si>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</si>
  <si>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</si>
  <si>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</si>
  <si>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</si>
  <si>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</si>
  <si>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</si>
  <si>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</si>
  <si>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</si>
  <si>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</si>
  <si>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</si>
  <si>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</si>
  <si>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</si>
  <si>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</si>
  <si>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</si>
  <si>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</si>
  <si>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</si>
  <si>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</si>
  <si>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</si>
  <si>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</si>
  <si>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</si>
  <si>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</si>
  <si>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</si>
  <si>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</si>
  <si>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</si>
  <si>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</si>
  <si>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</si>
  <si>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</si>
  <si>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</si>
  <si>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</si>
  <si>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</si>
  <si>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</si>
  <si>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</si>
  <si>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</si>
  <si>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</si>
  <si>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</si>
  <si>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</si>
  <si>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</si>
  <si>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</si>
  <si>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</si>
  <si>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</si>
  <si>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</si>
  <si>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</si>
  <si>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</si>
  <si>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</si>
  <si>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</si>
  <si>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</si>
  <si>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</si>
  <si>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</si>
  <si>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</si>
  <si>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</si>
  <si>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</si>
  <si>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</si>
  <si>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</si>
  <si>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</si>
  <si>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</si>
  <si>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</si>
  <si>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</si>
  <si>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</si>
  <si>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</si>
  <si>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</si>
  <si>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</si>
  <si>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</si>
  <si>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</si>
  <si>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</si>
  <si>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</si>
  <si>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</si>
  <si>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</si>
  <si>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</si>
  <si>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</si>
  <si>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</si>
  <si>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</si>
  <si>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</si>
  <si>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</si>
  <si>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</si>
  <si>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</si>
  <si>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</si>
  <si>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</si>
  <si>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</si>
  <si>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</si>
  <si>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</si>
  <si>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</si>
  <si>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</si>
  <si>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</si>
  <si>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</si>
  <si>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</si>
  <si>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</si>
  <si>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</si>
  <si>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</si>
  <si>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</si>
  <si>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</si>
  <si>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</si>
  <si>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</si>
  <si>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</si>
  <si>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</si>
  <si>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</si>
  <si>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</si>
  <si>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</si>
  <si>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</si>
  <si>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</si>
  <si>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</si>
  <si>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</si>
  <si>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</si>
  <si>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</si>
  <si>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</si>
  <si>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</si>
  <si>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</si>
  <si>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</si>
  <si>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</si>
  <si>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</si>
  <si>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</si>
  <si>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</si>
  <si>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</si>
  <si>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</si>
  <si>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</si>
  <si>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</si>
  <si>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</si>
  <si>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</si>
  <si>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</si>
  <si>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</si>
  <si>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</si>
  <si>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</si>
  <si>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</si>
  <si>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</si>
  <si>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</si>
  <si>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</si>
  <si>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</si>
  <si>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</si>
  <si>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</si>
  <si>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</si>
  <si>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</si>
  <si>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</si>
  <si>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</si>
  <si>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</si>
  <si>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</si>
  <si>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</si>
  <si>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</si>
  <si>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</si>
  <si>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</si>
  <si>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</si>
  <si>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</si>
  <si>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</si>
  <si>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</si>
  <si>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</si>
  <si>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</si>
  <si>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</si>
  <si>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</si>
  <si>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</si>
  <si>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</si>
  <si>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</si>
  <si>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</si>
  <si>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</si>
  <si>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</si>
  <si>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</si>
  <si>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</si>
  <si>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</si>
  <si>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</si>
  <si>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</si>
  <si>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</si>
  <si>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</si>
  <si>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</si>
  <si>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</si>
  <si>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</si>
  <si>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</si>
  <si>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</si>
  <si>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</si>
  <si>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</si>
  <si>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</si>
  <si>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</si>
  <si>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</si>
  <si>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</si>
  <si>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</si>
  <si>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</si>
  <si>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</si>
  <si>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</si>
  <si>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</si>
  <si>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</si>
  <si>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</si>
  <si>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</si>
  <si>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</si>
  <si>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</si>
  <si>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</si>
  <si>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</si>
  <si>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</si>
  <si>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</si>
  <si>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</si>
  <si>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</si>
  <si>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</si>
  <si>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</si>
  <si>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</si>
  <si>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</si>
  <si>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</si>
  <si>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</si>
  <si>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</si>
  <si>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</si>
  <si>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</si>
  <si>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</si>
  <si>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</si>
  <si>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</si>
  <si>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</si>
  <si>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</si>
  <si>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</si>
  <si>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</si>
  <si>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</si>
  <si>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</si>
  <si>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</si>
  <si>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</si>
  <si>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</si>
  <si>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</si>
  <si>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</si>
  <si>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</si>
  <si>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</si>
  <si>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</si>
  <si>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</si>
  <si>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</si>
  <si>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</si>
  <si>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</si>
  <si>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</si>
  <si>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</si>
  <si>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</si>
  <si>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</si>
  <si>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</si>
  <si>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</si>
  <si>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</si>
  <si>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</si>
  <si>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</si>
  <si>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</si>
  <si>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</si>
  <si>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</si>
  <si>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</si>
  <si>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</si>
  <si>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</si>
  <si>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</si>
  <si>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</si>
  <si>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</si>
  <si>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</si>
  <si>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</si>
  <si>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</si>
  <si>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</si>
  <si>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</si>
  <si>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</si>
  <si>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</si>
  <si>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</si>
  <si>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</si>
  <si>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</si>
  <si>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</si>
  <si>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</si>
  <si>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</si>
  <si>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</si>
  <si>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</si>
  <si>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</si>
  <si>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</si>
  <si>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</si>
  <si>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</si>
  <si>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</si>
  <si>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</si>
  <si>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</si>
  <si>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</si>
  <si>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</si>
  <si>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</si>
  <si>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</si>
  <si>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</si>
  <si>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</si>
  <si>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</si>
  <si>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</si>
  <si>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</si>
  <si>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</si>
  <si>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</si>
  <si>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</si>
  <si>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</si>
  <si>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</si>
  <si>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</si>
  <si>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</si>
  <si>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</si>
  <si>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</si>
  <si>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</si>
  <si>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</si>
  <si>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</si>
  <si>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</si>
  <si>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</si>
  <si>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</si>
  <si>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</si>
  <si>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</si>
  <si>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</si>
  <si>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</si>
  <si>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</si>
  <si>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</si>
  <si>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</si>
  <si>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</si>
  <si>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</si>
  <si>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</si>
  <si>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</si>
  <si>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</si>
  <si>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</si>
  <si>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</si>
  <si>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</si>
  <si>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</si>
  <si>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</si>
  <si>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</si>
  <si>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</si>
  <si>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</si>
  <si>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</si>
  <si>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</si>
  <si>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</si>
  <si>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</si>
  <si>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</si>
  <si>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</si>
  <si>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</si>
  <si>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</si>
  <si>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</si>
  <si>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</si>
  <si>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</si>
  <si>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</si>
  <si>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</si>
  <si>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</si>
  <si>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</si>
  <si>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</si>
  <si>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</si>
  <si>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</si>
  <si>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</si>
  <si>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</si>
  <si>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</si>
  <si>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</si>
  <si>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</si>
  <si>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</si>
  <si>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</si>
  <si>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</si>
  <si>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</si>
  <si>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</si>
  <si>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</si>
  <si>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</si>
  <si>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</si>
  <si>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</si>
  <si>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</si>
  <si>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</si>
  <si>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</si>
  <si>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</si>
  <si>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</si>
  <si>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</si>
  <si>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</si>
  <si>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</si>
  <si>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</si>
  <si>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</si>
  <si>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</si>
  <si>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</si>
  <si>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</si>
  <si>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</si>
  <si>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</si>
  <si>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</si>
  <si>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</si>
  <si>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</si>
  <si>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</si>
  <si>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</si>
  <si>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</si>
  <si>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</si>
  <si>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</si>
  <si>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</si>
  <si>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</si>
  <si>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</si>
  <si>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</si>
  <si>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</si>
  <si>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</si>
  <si>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</si>
  <si>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</si>
  <si>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</si>
  <si>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</si>
  <si>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</si>
  <si>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</si>
  <si>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</si>
  <si>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</si>
  <si>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</si>
  <si>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</si>
  <si>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</si>
  <si>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</si>
  <si>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</si>
  <si>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</si>
  <si>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</si>
  <si>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</si>
  <si>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</si>
  <si>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</si>
  <si>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</si>
  <si>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</si>
  <si>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</si>
  <si>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</si>
  <si>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</si>
  <si>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</si>
  <si>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</si>
  <si>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</si>
  <si>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</si>
  <si>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</si>
  <si>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</si>
  <si>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</si>
  <si>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</si>
  <si>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</si>
  <si>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</si>
  <si>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</si>
  <si>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</si>
  <si>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</si>
  <si>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</si>
  <si>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</si>
  <si>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</si>
  <si>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</si>
  <si>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</si>
  <si>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</si>
  <si>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</si>
  <si>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</si>
  <si>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</si>
  <si>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</si>
  <si>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</si>
  <si>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</si>
  <si>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</si>
  <si>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</si>
  <si>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</si>
  <si>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</si>
  <si>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</si>
  <si>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</si>
  <si>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</si>
  <si>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</si>
  <si>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</si>
  <si>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</si>
  <si>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</si>
  <si>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</si>
  <si>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</si>
  <si>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</si>
  <si>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</si>
  <si>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</si>
  <si>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</si>
  <si>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</si>
  <si>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</si>
  <si>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</si>
  <si>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</si>
  <si>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</si>
  <si>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</si>
  <si>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</si>
  <si>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</si>
  <si>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</si>
  <si>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</si>
  <si>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</si>
  <si>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</si>
  <si>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</si>
  <si>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</si>
  <si>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</si>
  <si>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</si>
  <si>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</si>
  <si>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</si>
  <si>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</si>
  <si>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</si>
  <si>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</si>
  <si>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</si>
  <si>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</si>
  <si>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</si>
  <si>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</si>
  <si>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</si>
  <si>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</si>
  <si>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</si>
  <si>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</si>
  <si>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</si>
  <si>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</si>
  <si>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</si>
  <si>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</si>
  <si>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</si>
  <si>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</si>
  <si>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</si>
  <si>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</si>
  <si>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</si>
  <si>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</si>
  <si>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</si>
  <si>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</si>
  <si>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</si>
  <si>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</si>
  <si>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</si>
  <si>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</si>
  <si>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</si>
  <si>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</si>
  <si>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</si>
  <si>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</si>
  <si>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</si>
  <si>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</si>
  <si>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</si>
  <si>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</si>
  <si>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</si>
  <si>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</si>
  <si>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</si>
  <si>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</si>
  <si>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</si>
  <si>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</si>
  <si>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</si>
  <si>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</si>
  <si>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</si>
  <si>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</si>
  <si>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</si>
  <si>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</si>
  <si>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</si>
  <si>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</si>
  <si>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</si>
  <si>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</si>
  <si>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</si>
  <si>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</si>
  <si>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</si>
  <si>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</si>
  <si>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</si>
  <si>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</si>
  <si>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</si>
  <si>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</si>
  <si>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</si>
  <si>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</si>
  <si>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</si>
  <si>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</si>
  <si>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</si>
  <si>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</si>
  <si>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</si>
  <si>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</si>
  <si>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</si>
  <si>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</si>
  <si>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</si>
  <si>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</si>
  <si>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</si>
  <si>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</si>
  <si>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</si>
  <si>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</si>
  <si>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</si>
  <si>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</si>
  <si>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</si>
  <si>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</si>
  <si>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</si>
  <si>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</si>
  <si>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</si>
  <si>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</si>
  <si>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</si>
  <si>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</si>
  <si>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</si>
  <si>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</si>
  <si>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</si>
  <si>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</si>
  <si>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</si>
  <si>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</si>
  <si>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</si>
  <si>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</si>
  <si>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</si>
  <si>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</si>
  <si>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</si>
  <si>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</si>
  <si>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</si>
  <si>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</si>
  <si>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</si>
  <si>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</si>
  <si>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</si>
  <si>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</si>
  <si>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</si>
  <si>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</si>
  <si>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</si>
  <si>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</si>
  <si>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</si>
  <si>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</si>
  <si>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</si>
  <si>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</si>
  <si>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</si>
  <si>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</si>
  <si>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</si>
  <si>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</si>
  <si>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</si>
  <si>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</si>
  <si>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</si>
  <si>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</si>
  <si>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</si>
  <si>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</si>
  <si>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</si>
  <si>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</si>
  <si>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</si>
  <si>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</si>
  <si>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</si>
  <si>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</si>
  <si>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</si>
  <si>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</si>
  <si>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</si>
  <si>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</si>
  <si>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</si>
  <si>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</si>
  <si>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</si>
  <si>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</si>
  <si>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</si>
  <si>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</si>
  <si>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</si>
  <si>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</si>
  <si>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</si>
  <si>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</si>
  <si>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</si>
  <si>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</si>
  <si>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</si>
  <si>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</si>
  <si>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</si>
  <si>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</si>
  <si>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</si>
  <si>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</si>
  <si>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</si>
  <si>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</si>
  <si>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</si>
  <si>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</si>
  <si>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</si>
  <si>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</si>
  <si>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</si>
  <si>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</si>
  <si>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</si>
  <si>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</si>
  <si>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</si>
  <si>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</si>
  <si>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</si>
  <si>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</si>
  <si>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</si>
  <si>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</si>
  <si>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</si>
  <si>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</si>
  <si>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</si>
  <si>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</si>
  <si>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</si>
  <si>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</si>
  <si>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</si>
  <si>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</si>
  <si>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</si>
  <si>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</si>
  <si>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</si>
  <si>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</si>
  <si>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</si>
  <si>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</si>
  <si>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</si>
  <si>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</si>
  <si>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</si>
  <si>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</si>
  <si>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</si>
  <si>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</si>
  <si>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</si>
  <si>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</si>
  <si>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</si>
  <si>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</si>
  <si>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</si>
  <si>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</si>
  <si>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</si>
  <si>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</si>
  <si>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</si>
  <si>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</si>
  <si>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</si>
  <si>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</si>
  <si>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</si>
  <si>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</si>
  <si>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</si>
  <si>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</si>
  <si>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</si>
  <si>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</si>
  <si>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</si>
  <si>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</si>
  <si>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</si>
  <si>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</si>
  <si>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</si>
  <si>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</si>
  <si>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</si>
  <si>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</si>
  <si>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</si>
  <si>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</si>
  <si>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</si>
  <si>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</si>
  <si>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</si>
  <si>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</si>
  <si>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</si>
  <si>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</si>
  <si>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</si>
  <si>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</si>
  <si>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</si>
  <si>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</si>
  <si>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</si>
  <si>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</si>
  <si>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</si>
  <si>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</si>
  <si>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</si>
  <si>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</si>
  <si>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</si>
  <si>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</si>
  <si>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</si>
  <si>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</si>
  <si>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</si>
  <si>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</si>
  <si>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</si>
  <si>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</si>
  <si>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</si>
  <si>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</si>
  <si>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</si>
  <si>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</si>
  <si>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</si>
  <si>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</si>
  <si>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</si>
  <si>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</si>
  <si>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</si>
  <si>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</si>
  <si>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</si>
  <si>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</si>
  <si>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</si>
  <si>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</si>
  <si>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</si>
  <si>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</si>
  <si>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</si>
  <si>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</si>
  <si>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</si>
  <si>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</si>
  <si>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</si>
  <si>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</si>
  <si>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</si>
  <si>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</si>
  <si>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</si>
  <si>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</si>
  <si>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</si>
  <si>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</si>
  <si>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</si>
  <si>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</si>
  <si>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</si>
  <si>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</si>
  <si>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</si>
  <si>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</si>
  <si>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</si>
  <si>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</si>
  <si>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</si>
  <si>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</si>
  <si>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</si>
  <si>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</si>
  <si>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</si>
  <si>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</si>
  <si>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</si>
  <si>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</si>
  <si>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</si>
  <si>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</si>
  <si>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</si>
  <si>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</si>
  <si>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</si>
  <si>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</si>
  <si>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</si>
  <si>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</si>
  <si>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</si>
  <si>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</si>
  <si>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</si>
  <si>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</si>
  <si>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</si>
  <si>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</si>
  <si>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</si>
  <si>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</si>
  <si>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</si>
  <si>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</si>
  <si>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</si>
  <si>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</si>
  <si>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</si>
  <si>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</si>
  <si>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</si>
  <si>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</si>
  <si>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</si>
  <si>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</si>
  <si>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</si>
  <si>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</si>
  <si>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</si>
  <si>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</si>
  <si>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</si>
  <si>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</si>
  <si>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</si>
  <si>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</si>
  <si>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</si>
  <si>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</si>
  <si>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</si>
  <si>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</si>
  <si>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</si>
  <si>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</si>
  <si>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</si>
  <si>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</si>
  <si>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</si>
  <si>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</si>
  <si>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</si>
  <si>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</si>
  <si>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</si>
  <si>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</si>
  <si>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</si>
  <si>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</si>
  <si>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</si>
  <si>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</si>
  <si>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</si>
  <si>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</si>
  <si>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</si>
  <si>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</si>
  <si>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</si>
  <si>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</si>
  <si>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</si>
  <si>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</si>
  <si>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</si>
  <si>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</si>
  <si>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</si>
  <si>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</si>
  <si>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</si>
  <si>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</si>
  <si>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</si>
  <si>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</si>
  <si>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</si>
  <si>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</si>
  <si>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</si>
  <si>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</si>
  <si>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</si>
  <si>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</si>
  <si>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</si>
  <si>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</si>
  <si>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</si>
  <si>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</si>
  <si>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</si>
  <si>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</si>
  <si>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</si>
  <si>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</si>
  <si>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</si>
  <si>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</si>
  <si>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</si>
  <si>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</si>
  <si>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</si>
  <si>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</si>
  <si>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</si>
  <si>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</si>
  <si>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</si>
  <si>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</si>
  <si>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</si>
  <si>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</si>
  <si>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</si>
  <si>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</si>
  <si>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</si>
  <si>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</si>
  <si>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</si>
  <si>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</si>
  <si>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</si>
  <si>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</si>
  <si>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</si>
  <si>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</si>
  <si>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</si>
  <si>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</si>
  <si>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</si>
  <si>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</si>
  <si>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</si>
  <si>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</si>
  <si>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</si>
  <si>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</si>
  <si>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</si>
  <si>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</si>
  <si>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</si>
  <si>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</si>
  <si>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</si>
  <si>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</si>
  <si>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</si>
  <si>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</si>
  <si>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</si>
  <si>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</si>
  <si>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</si>
  <si>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</si>
  <si>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</si>
  <si>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</si>
  <si>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</si>
  <si>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</si>
  <si>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</si>
  <si>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</si>
  <si>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</si>
  <si>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</si>
  <si>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</si>
  <si>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</si>
  <si>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</si>
  <si>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</si>
  <si>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</si>
  <si>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</si>
  <si>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</si>
  <si>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</si>
  <si>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</si>
  <si>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</si>
  <si>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</si>
  <si>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</si>
  <si>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</si>
  <si>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</si>
  <si>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</si>
  <si>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</si>
  <si>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</si>
  <si>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</si>
  <si>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</si>
  <si>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</si>
  <si>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</si>
  <si>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</si>
  <si>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</si>
  <si>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</si>
  <si>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</si>
  <si>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</si>
  <si>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</si>
  <si>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</si>
  <si>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</si>
  <si>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</si>
  <si>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</si>
  <si>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</si>
  <si>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</si>
  <si>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</si>
  <si>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</si>
  <si>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</si>
  <si>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</si>
  <si>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</si>
  <si>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</si>
  <si>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</si>
  <si>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</si>
  <si>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</si>
  <si>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</si>
  <si>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</si>
  <si>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</si>
  <si>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</si>
  <si>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</si>
  <si>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</si>
  <si>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</si>
  <si>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</si>
  <si>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</si>
  <si>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</si>
  <si>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</si>
  <si>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</si>
  <si>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</si>
  <si>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</si>
  <si>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</si>
  <si>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</si>
  <si>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</si>
  <si>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</si>
  <si>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</si>
  <si>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</si>
  <si>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</si>
  <si>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</si>
  <si>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</si>
  <si>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</si>
  <si>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</si>
  <si>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</si>
  <si>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</si>
  <si>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</si>
  <si>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</si>
  <si>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</si>
  <si>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</si>
  <si>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</si>
  <si>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</si>
  <si>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</si>
  <si>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</si>
  <si>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</si>
  <si>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</si>
  <si>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</si>
  <si>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</si>
  <si>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</si>
  <si>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</si>
  <si>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</si>
  <si>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</si>
  <si>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</si>
  <si>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</si>
  <si>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</si>
  <si>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</si>
  <si>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</si>
  <si>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</si>
  <si>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</si>
  <si>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</si>
  <si>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</si>
  <si>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</si>
  <si>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</si>
  <si>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</si>
  <si>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</si>
  <si>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</si>
  <si>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</si>
  <si>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</si>
  <si>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</si>
  <si>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</si>
  <si>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</si>
  <si>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</si>
  <si>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</si>
  <si>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</si>
  <si>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</si>
  <si>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</si>
  <si>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</si>
  <si>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</si>
  <si>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</si>
  <si>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</si>
  <si>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</si>
  <si>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</si>
  <si>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</si>
  <si>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</si>
  <si>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</si>
  <si>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</si>
  <si>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</si>
  <si>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</si>
  <si>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</si>
  <si>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</si>
  <si>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</si>
  <si>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</si>
  <si>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</si>
  <si>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</si>
  <si>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</si>
  <si>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</si>
  <si>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</si>
  <si>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</si>
  <si>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</si>
  <si>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</si>
  <si>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</si>
  <si>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</si>
  <si>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</si>
  <si>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</si>
  <si>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</si>
  <si>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</si>
  <si>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</si>
  <si>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</si>
  <si>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</si>
  <si>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</si>
  <si>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</si>
  <si>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</si>
  <si>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</si>
  <si>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</si>
  <si>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</si>
  <si>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</si>
  <si>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</si>
  <si>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</si>
  <si>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</si>
  <si>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</si>
  <si>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</si>
  <si>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</si>
  <si>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</si>
  <si>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</si>
  <si>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</si>
  <si>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</si>
  <si>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</si>
  <si>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</si>
  <si>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</si>
  <si>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</si>
  <si>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</si>
  <si>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</si>
  <si>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</si>
  <si>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</si>
  <si>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</si>
  <si>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</si>
  <si>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</si>
  <si>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</si>
  <si>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</si>
  <si>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</si>
  <si>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</si>
  <si>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</si>
  <si>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</si>
  <si>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</si>
  <si>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</si>
  <si>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</si>
  <si>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</si>
  <si>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</si>
  <si>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</si>
  <si>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</si>
  <si>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</si>
  <si>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</si>
  <si>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</si>
  <si>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</si>
  <si>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</si>
  <si>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</si>
  <si>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</si>
  <si>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</si>
  <si>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</si>
  <si>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</si>
  <si>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</si>
  <si>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</si>
  <si>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</si>
  <si>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</si>
  <si>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</si>
  <si>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</si>
  <si>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</si>
  <si>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</si>
  <si>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</si>
  <si>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</si>
  <si>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</si>
  <si>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</si>
  <si>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</si>
  <si>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</si>
  <si>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</si>
  <si>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</si>
  <si>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</si>
  <si>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</si>
  <si>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</si>
  <si>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</si>
  <si>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</si>
  <si>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</si>
  <si>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</si>
  <si>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</si>
  <si>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</si>
  <si>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</si>
  <si>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</si>
  <si>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</si>
  <si>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</si>
  <si>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</si>
  <si>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</si>
  <si>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</si>
  <si>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</si>
  <si>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</si>
  <si>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</si>
  <si>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</si>
  <si>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</si>
  <si>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</si>
  <si>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</si>
  <si>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</si>
  <si>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</si>
  <si>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</si>
  <si>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</si>
  <si>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</si>
  <si>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</si>
  <si>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</si>
  <si>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</si>
  <si>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</si>
  <si>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</si>
  <si>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</si>
  <si>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</si>
  <si>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</si>
  <si>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</si>
  <si>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</si>
  <si>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</si>
  <si>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</si>
  <si>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</si>
  <si>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</si>
  <si>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</si>
  <si>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</si>
  <si>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</si>
  <si>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</si>
  <si>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</si>
  <si>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</si>
  <si>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</si>
  <si>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</si>
  <si>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</si>
  <si>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</si>
  <si>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</si>
  <si>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</si>
  <si>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</si>
  <si>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</si>
  <si>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</si>
  <si>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</si>
  <si>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</si>
  <si>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</si>
  <si>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</si>
  <si>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</si>
  <si>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</si>
  <si>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</si>
  <si>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</si>
  <si>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</si>
  <si>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</si>
  <si>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</si>
  <si>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</si>
  <si>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</si>
  <si>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</si>
  <si>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</si>
  <si>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</si>
  <si>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</si>
  <si>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</si>
  <si>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</si>
  <si>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</si>
  <si>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</si>
  <si>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</si>
  <si>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</si>
  <si>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</si>
  <si>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</si>
  <si>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</si>
  <si>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</si>
  <si>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</si>
  <si>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</si>
  <si>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</si>
  <si>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</si>
  <si>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</si>
  <si>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</si>
  <si>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</si>
  <si>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</si>
  <si>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</si>
  <si>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</si>
  <si>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</si>
  <si>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</si>
  <si>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</si>
  <si>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</si>
  <si>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</si>
  <si>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</si>
  <si>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</si>
  <si>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</si>
  <si>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</si>
  <si>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</si>
  <si>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</si>
  <si>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</si>
  <si>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</si>
  <si>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</si>
  <si>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</si>
  <si>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</si>
  <si>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</si>
  <si>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</si>
  <si>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</si>
  <si>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</si>
  <si>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</si>
  <si>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</si>
  <si>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</si>
  <si>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</si>
  <si>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</si>
  <si>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</si>
  <si>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</si>
  <si>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</si>
  <si>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</si>
  <si>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</si>
  <si>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</si>
  <si>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</si>
  <si>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</si>
  <si>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</si>
  <si>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</si>
  <si>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</si>
  <si>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</si>
  <si>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</si>
  <si>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</si>
  <si>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</si>
  <si>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</si>
  <si>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</si>
  <si>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</si>
  <si>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</si>
  <si>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</si>
  <si>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</si>
  <si>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</si>
  <si>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</si>
  <si>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</si>
  <si>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</si>
  <si>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</si>
  <si>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</si>
  <si>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</si>
  <si>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</si>
  <si>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</si>
  <si>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</si>
  <si>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</si>
  <si>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</si>
  <si>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</si>
  <si>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</si>
  <si>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</si>
  <si>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</si>
  <si>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</si>
  <si>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</si>
  <si>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</si>
  <si>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</si>
  <si>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</si>
  <si>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</si>
  <si>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</si>
  <si>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</si>
  <si>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</si>
  <si>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</si>
  <si>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</si>
  <si>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</si>
  <si>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</si>
  <si>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</si>
  <si>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</si>
  <si>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</si>
  <si>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</si>
  <si>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</si>
  <si>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</si>
  <si>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</si>
  <si>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</si>
  <si>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</si>
  <si>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</si>
  <si>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</si>
  <si>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</si>
  <si>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</si>
  <si>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</si>
  <si>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</si>
  <si>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</si>
  <si>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</si>
  <si>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</si>
  <si>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</si>
  <si>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</si>
  <si>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</si>
  <si>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</si>
  <si>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</si>
  <si>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</si>
  <si>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</si>
  <si>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</si>
  <si>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</si>
  <si>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</si>
  <si>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</si>
  <si>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</si>
  <si>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</si>
  <si>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</si>
  <si>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</si>
  <si>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</si>
  <si>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</si>
  <si>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</si>
  <si>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</si>
  <si>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</si>
  <si>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</si>
  <si>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</si>
  <si>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</si>
  <si>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</si>
  <si>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</si>
  <si>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</si>
  <si>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</si>
  <si>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</si>
  <si>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</si>
  <si>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</si>
  <si>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</si>
  <si>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</si>
  <si>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</si>
  <si>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</si>
  <si>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</si>
  <si>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</si>
  <si>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</si>
  <si>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</si>
  <si>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</si>
  <si>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</si>
  <si>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</si>
  <si>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</si>
  <si>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</si>
  <si>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</si>
  <si>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</si>
  <si>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</si>
  <si>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</si>
  <si>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</si>
  <si>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</si>
  <si>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</si>
  <si>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</si>
  <si>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</si>
  <si>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</si>
  <si>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</si>
  <si>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</si>
  <si>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</si>
  <si>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</si>
  <si>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</si>
  <si>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</si>
  <si>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</si>
  <si>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</si>
  <si>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</si>
  <si>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</si>
  <si>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</si>
  <si>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</si>
  <si>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</si>
  <si>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</si>
  <si>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</si>
  <si>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</si>
  <si>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</si>
  <si>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</si>
  <si>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</si>
  <si>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</si>
  <si>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</si>
  <si>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</si>
  <si>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</si>
  <si>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</si>
  <si>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</si>
  <si>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</si>
  <si>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</si>
  <si>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</si>
  <si>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</si>
  <si>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</si>
  <si>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</si>
  <si>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</si>
  <si>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</si>
  <si>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</si>
  <si>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</si>
  <si>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</si>
  <si>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</si>
  <si>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</si>
  <si>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</si>
  <si>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</si>
  <si>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</si>
  <si>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</si>
  <si>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</si>
  <si>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</si>
  <si>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</si>
  <si>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</si>
  <si>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</si>
  <si>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</si>
  <si>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</si>
  <si>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</si>
  <si>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</si>
  <si>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</si>
  <si>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</si>
  <si>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</si>
  <si>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</si>
  <si>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</si>
  <si>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</si>
  <si>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</si>
  <si>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</si>
  <si>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</si>
  <si>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</si>
  <si>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</si>
  <si>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</si>
  <si>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</si>
  <si>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</si>
  <si>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</si>
  <si>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</si>
  <si>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</si>
  <si>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</si>
  <si>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</si>
  <si>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</si>
  <si>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</si>
  <si>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</si>
  <si>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</si>
  <si>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</si>
  <si>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</si>
  <si>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</si>
  <si>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</si>
  <si>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</si>
  <si>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</si>
  <si>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</si>
  <si>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</si>
  <si>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</si>
  <si>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</si>
  <si>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</si>
  <si>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</si>
  <si>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</si>
  <si>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</si>
  <si>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</si>
  <si>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</si>
  <si>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</si>
  <si>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</si>
  <si>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</si>
  <si>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</si>
  <si>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</si>
  <si>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</si>
  <si>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</si>
  <si>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</si>
  <si>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</si>
  <si>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</si>
  <si>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</si>
  <si>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</si>
  <si>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</si>
  <si>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</si>
  <si>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</si>
  <si>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</si>
  <si>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</si>
  <si>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</si>
  <si>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</si>
  <si>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</si>
  <si>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</si>
  <si>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</si>
  <si>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</si>
  <si>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</si>
  <si>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</si>
  <si>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</si>
  <si>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</si>
  <si>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</si>
  <si>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</si>
  <si>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</si>
  <si>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</si>
  <si>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</si>
  <si>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</si>
  <si>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</si>
  <si>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</si>
  <si>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</si>
  <si>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</si>
  <si>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</si>
  <si>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</si>
  <si>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</si>
  <si>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</si>
  <si>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</si>
  <si>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</si>
  <si>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</si>
  <si>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</si>
  <si>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</si>
  <si>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</si>
  <si>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</si>
  <si>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</si>
  <si>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</si>
  <si>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</si>
  <si>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</si>
  <si>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</si>
  <si>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</si>
  <si>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</si>
  <si>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</si>
  <si>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</si>
  <si>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</si>
  <si>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</si>
  <si>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</si>
  <si>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</si>
  <si>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</si>
  <si>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</si>
  <si>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</si>
  <si>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</si>
  <si>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</si>
  <si>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</si>
  <si>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</si>
  <si>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</si>
  <si>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</si>
  <si>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</si>
  <si>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</si>
  <si>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</si>
  <si>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</si>
  <si>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</si>
  <si>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</si>
  <si>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</si>
  <si>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</si>
  <si>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</si>
  <si>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</si>
  <si>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</si>
  <si>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</si>
  <si>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</si>
  <si>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</si>
  <si>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</si>
  <si>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</si>
  <si>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</si>
  <si>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</si>
  <si>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</si>
  <si>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</si>
  <si>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</si>
  <si>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</si>
  <si>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</si>
  <si>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</si>
  <si>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</si>
  <si>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</si>
  <si>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</si>
  <si>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</si>
  <si>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</si>
  <si>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</si>
  <si>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</si>
  <si>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</si>
  <si>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</si>
  <si>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</si>
  <si>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</si>
  <si>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</si>
  <si>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</si>
  <si>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</si>
  <si>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</si>
  <si>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</si>
  <si>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</si>
  <si>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</si>
  <si>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</si>
  <si>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</si>
  <si>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</si>
  <si>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</si>
  <si>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</si>
  <si>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</si>
  <si>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</si>
  <si>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</si>
  <si>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</si>
  <si>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</si>
  <si>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</si>
  <si>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</si>
  <si>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</si>
  <si>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</si>
  <si>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</si>
  <si>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</si>
  <si>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</si>
  <si>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</si>
  <si>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</si>
  <si>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</si>
  <si>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</si>
  <si>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</si>
  <si>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</si>
  <si>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</si>
  <si>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</si>
  <si>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</si>
  <si>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</si>
  <si>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</si>
  <si>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</si>
  <si>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</si>
  <si>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</si>
  <si>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</si>
  <si>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</si>
  <si>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</si>
  <si>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</si>
  <si>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</si>
  <si>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</si>
  <si>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</si>
  <si>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</si>
  <si>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</si>
  <si>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</si>
  <si>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</si>
  <si>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</si>
  <si>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</si>
  <si>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</si>
  <si>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</si>
  <si>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</si>
  <si>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</si>
  <si>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</si>
  <si>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</si>
  <si>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</si>
  <si>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</si>
  <si>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</si>
  <si>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</si>
  <si>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</si>
  <si>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</si>
  <si>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</si>
  <si>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</si>
  <si>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</si>
  <si>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</si>
  <si>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</si>
  <si>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</si>
  <si>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</si>
  <si>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</si>
  <si>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</si>
  <si>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</si>
  <si>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</si>
  <si>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</si>
  <si>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</si>
  <si>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</si>
  <si>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</si>
  <si>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</si>
  <si>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</si>
  <si>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</si>
  <si>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</si>
  <si>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</si>
  <si>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</si>
  <si>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</si>
  <si>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</si>
  <si>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</si>
  <si>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</si>
  <si>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</si>
  <si>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</si>
  <si>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</si>
  <si>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</si>
  <si>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</si>
  <si>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</si>
  <si>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</si>
  <si>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</si>
  <si>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</si>
  <si>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</si>
  <si>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</si>
  <si>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</si>
  <si>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</si>
  <si>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</si>
  <si>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</si>
  <si>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</si>
  <si>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</si>
  <si>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</si>
  <si>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</si>
  <si>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</si>
  <si>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</si>
  <si>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</si>
  <si>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</si>
  <si>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</si>
  <si>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</si>
  <si>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</si>
  <si>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</si>
  <si>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</si>
  <si>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</si>
  <si>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</si>
  <si>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</si>
  <si>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</si>
  <si>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</si>
  <si>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</si>
  <si>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</si>
  <si>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</si>
  <si>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</si>
  <si>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</si>
  <si>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</si>
  <si>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</si>
  <si>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</si>
  <si>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</si>
  <si>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</si>
  <si>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</si>
  <si>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</si>
  <si>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</si>
  <si>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</si>
  <si>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</si>
  <si>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</si>
  <si>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</si>
  <si>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</si>
  <si>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</si>
  <si>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</si>
  <si>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</si>
  <si>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</si>
  <si>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</si>
  <si>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</si>
  <si>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</si>
  <si>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</si>
  <si>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</si>
  <si>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</si>
  <si>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</si>
  <si>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</si>
  <si>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</si>
  <si>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</si>
  <si>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</si>
  <si>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</si>
  <si>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</si>
  <si>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</si>
  <si>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</si>
  <si>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</si>
  <si>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</si>
  <si>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</si>
  <si>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</si>
  <si>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</si>
  <si>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</si>
  <si>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</si>
  <si>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</si>
  <si>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</si>
  <si>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</si>
  <si>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</si>
  <si>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</si>
  <si>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</si>
  <si>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</si>
  <si>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</si>
  <si>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</si>
  <si>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</si>
  <si>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</si>
  <si>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</si>
  <si>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</si>
  <si>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</si>
  <si>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</si>
  <si>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</si>
  <si>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</si>
  <si>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</si>
  <si>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</si>
  <si>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</si>
  <si>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</si>
  <si>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</si>
  <si>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</si>
  <si>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</si>
  <si>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</si>
  <si>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</si>
  <si>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</si>
  <si>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</si>
  <si>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</si>
  <si>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</si>
  <si>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</si>
  <si>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</si>
  <si>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</si>
  <si>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</si>
  <si>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</si>
  <si>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</si>
  <si>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</si>
  <si>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</si>
  <si>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</si>
  <si>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</si>
  <si>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</si>
  <si>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</si>
  <si>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</si>
  <si>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</si>
  <si>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</si>
  <si>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</si>
  <si>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</si>
  <si>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</si>
  <si>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</si>
  <si>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</si>
  <si>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</si>
  <si>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</si>
  <si>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</si>
  <si>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</si>
  <si>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</si>
  <si>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</si>
  <si>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</si>
  <si>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</si>
  <si>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</si>
  <si>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</si>
  <si>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</si>
  <si>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</si>
  <si>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</si>
  <si>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</si>
  <si>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</si>
  <si>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</si>
  <si>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</si>
  <si>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</si>
  <si>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</si>
  <si>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</si>
  <si>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</si>
  <si>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</si>
  <si>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</si>
  <si>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</si>
  <si>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</si>
  <si>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</si>
  <si>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</si>
  <si>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</si>
  <si>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</si>
  <si>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</si>
  <si>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</si>
  <si>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</si>
  <si>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</si>
  <si>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</si>
  <si>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</si>
  <si>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</si>
  <si>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</si>
  <si>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</si>
  <si>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</si>
  <si>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</si>
  <si>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</si>
  <si>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</si>
  <si>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</si>
  <si>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</si>
  <si>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</si>
  <si>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</si>
  <si>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</si>
  <si>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</si>
  <si>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</si>
  <si>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</si>
  <si>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</si>
  <si>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</si>
  <si>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</si>
  <si>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</si>
  <si>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</si>
  <si>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</si>
  <si>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</si>
  <si>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</si>
  <si>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</si>
  <si>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</si>
  <si>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</si>
  <si>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</si>
  <si>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</si>
  <si>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</si>
  <si>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</si>
  <si>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</si>
  <si>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</si>
  <si>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</si>
  <si>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</si>
  <si>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</si>
  <si>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</si>
  <si>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</si>
  <si>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</si>
  <si>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</si>
  <si>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</si>
  <si>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</si>
  <si>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</si>
  <si>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</si>
  <si>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</si>
  <si>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</si>
  <si>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</si>
  <si>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</si>
  <si>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</si>
  <si>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</si>
  <si>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</si>
  <si>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</si>
  <si>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</si>
  <si>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</si>
  <si>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</si>
  <si>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</si>
  <si>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</si>
  <si>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</si>
  <si>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</si>
  <si>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</si>
  <si>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</si>
  <si>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</si>
  <si>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</si>
  <si>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</si>
  <si>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</si>
  <si>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</si>
  <si>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</si>
  <si>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</si>
  <si>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</si>
  <si>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</si>
  <si>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</si>
  <si>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</si>
  <si>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</si>
  <si>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</si>
  <si>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</si>
  <si>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</si>
  <si>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</si>
  <si>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</si>
  <si>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</si>
  <si>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</si>
  <si>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</si>
  <si>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</si>
  <si>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</si>
  <si>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</si>
  <si>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</si>
  <si>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</si>
  <si>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</si>
  <si>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</si>
  <si>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</si>
  <si>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</si>
  <si>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</si>
  <si>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</si>
  <si>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</si>
  <si>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</si>
  <si>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</si>
  <si>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</si>
  <si>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</si>
  <si>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</si>
  <si>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</si>
  <si>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</si>
  <si>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</si>
  <si>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</si>
  <si>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</si>
  <si>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</si>
  <si>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</si>
  <si>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</si>
  <si>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</si>
  <si>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</si>
  <si>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</si>
  <si>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</si>
  <si>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</si>
  <si>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</si>
  <si>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</si>
  <si>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</si>
  <si>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</si>
  <si>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</si>
  <si>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</si>
  <si>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</si>
  <si>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</si>
  <si>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</si>
  <si>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</si>
  <si>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</si>
  <si>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</si>
  <si>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</si>
  <si>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</si>
  <si>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</si>
  <si>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</si>
  <si>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</si>
  <si>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</si>
  <si>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</si>
  <si>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</si>
  <si>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</si>
  <si>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</si>
  <si>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</si>
  <si>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</si>
  <si>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</si>
  <si>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</si>
  <si>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</si>
  <si>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</si>
  <si>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</si>
  <si>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</si>
  <si>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</si>
  <si>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</si>
  <si>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</si>
  <si>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</si>
  <si>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</si>
  <si>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</si>
  <si>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</si>
  <si>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</si>
  <si>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</si>
  <si>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</si>
  <si>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</si>
  <si>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</si>
  <si>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</si>
  <si>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</si>
  <si>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</si>
  <si>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</si>
  <si>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</si>
  <si>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</si>
  <si>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</si>
  <si>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</si>
  <si>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</si>
  <si>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</si>
  <si>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</si>
  <si>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</si>
  <si>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</si>
  <si>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</si>
  <si>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</si>
  <si>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</si>
  <si>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</si>
  <si>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</si>
  <si>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</si>
  <si>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</si>
  <si>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</si>
  <si>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</si>
  <si>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</si>
  <si>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</si>
  <si>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</si>
  <si>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</si>
  <si>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</si>
  <si>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</si>
  <si>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</si>
  <si>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</si>
  <si>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</si>
  <si>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</si>
  <si>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</si>
  <si>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</si>
  <si>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</si>
  <si>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</si>
  <si>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</si>
  <si>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</si>
  <si>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</si>
  <si>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</si>
  <si>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</si>
  <si>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</si>
  <si>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</si>
  <si>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</si>
  <si>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</si>
  <si>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</si>
  <si>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</si>
  <si>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</si>
  <si>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</si>
  <si>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</si>
  <si>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</si>
  <si>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</si>
  <si>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</si>
  <si>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</si>
  <si>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</si>
  <si>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</si>
  <si>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</si>
  <si>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</si>
  <si>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</si>
  <si>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</si>
  <si>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</si>
  <si>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</si>
  <si>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</si>
  <si>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</si>
  <si>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</si>
  <si>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</si>
  <si>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</si>
  <si>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</si>
  <si>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</si>
  <si>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</si>
  <si>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</si>
  <si>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</si>
  <si>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</si>
  <si>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</si>
  <si>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</si>
  <si>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</si>
  <si>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</si>
  <si>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</si>
  <si>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</si>
  <si>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</si>
  <si>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</si>
  <si>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</si>
  <si>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</si>
  <si>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</si>
  <si>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</si>
  <si>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</si>
  <si>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</si>
  <si>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</si>
  <si>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</si>
  <si>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</si>
  <si>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</si>
  <si>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</si>
  <si>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</si>
  <si>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</si>
  <si>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</si>
  <si>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</si>
  <si>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</si>
  <si>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</si>
  <si>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</si>
  <si>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</si>
  <si>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</si>
  <si>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</si>
  <si>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</si>
  <si>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</si>
  <si>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</si>
  <si>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</si>
  <si>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</si>
  <si>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</si>
  <si>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</si>
  <si>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</si>
  <si>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</si>
  <si>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</si>
  <si>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</si>
  <si>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</si>
  <si>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</si>
  <si>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</si>
  <si>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</si>
  <si>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</si>
  <si>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</si>
  <si>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</si>
  <si>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</si>
  <si>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</si>
  <si>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</si>
  <si>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</si>
  <si>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</si>
  <si>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</si>
  <si>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</si>
  <si>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</si>
  <si>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</si>
  <si>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</si>
  <si>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</si>
  <si>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</si>
  <si>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</si>
  <si>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</si>
  <si>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</si>
  <si>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</si>
  <si>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</si>
  <si>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</si>
  <si>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</si>
  <si>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</si>
  <si>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</si>
  <si>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</si>
  <si>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</si>
  <si>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</si>
  <si>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</si>
  <si>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</si>
  <si>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</si>
  <si>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</si>
  <si>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</si>
  <si>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</si>
  <si>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</si>
  <si>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</si>
  <si>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</si>
  <si>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</si>
  <si>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</si>
  <si>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</si>
  <si>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</si>
  <si>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</si>
  <si>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</si>
  <si>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</si>
  <si>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</si>
  <si>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</si>
  <si>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</si>
  <si>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</si>
  <si>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</si>
  <si>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</si>
  <si>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</si>
  <si>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</si>
  <si>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</si>
  <si>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</si>
  <si>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</si>
  <si>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</si>
  <si>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</si>
  <si>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</si>
  <si>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</si>
  <si>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</si>
  <si>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</si>
  <si>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</si>
  <si>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</si>
  <si>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</si>
  <si>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</si>
  <si>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</si>
  <si>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</si>
  <si>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</si>
  <si>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</si>
  <si>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</si>
  <si>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</si>
  <si>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</si>
  <si>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</si>
  <si>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</si>
  <si>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</si>
  <si>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</si>
  <si>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</si>
  <si>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</si>
  <si>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</si>
  <si>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</si>
  <si>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</si>
  <si>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</si>
  <si>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</si>
  <si>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</si>
  <si>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</si>
  <si>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</si>
  <si>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</si>
  <si>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</si>
  <si>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</si>
  <si>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</si>
  <si>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</si>
  <si>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</si>
  <si>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</si>
  <si>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</si>
  <si>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</si>
  <si>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</si>
  <si>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</si>
  <si>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</si>
  <si>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</si>
  <si>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</si>
  <si>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</si>
  <si>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</si>
  <si>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</si>
  <si>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</si>
  <si>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</si>
  <si>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</si>
  <si>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</si>
  <si>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</si>
  <si>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</si>
  <si>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</si>
  <si>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</si>
  <si>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</si>
  <si>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</si>
  <si>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</si>
  <si>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</si>
  <si>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</si>
  <si>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</si>
  <si>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</si>
  <si>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</si>
  <si>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</si>
  <si>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</si>
  <si>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</si>
  <si>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</si>
  <si>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</si>
  <si>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</si>
  <si>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</si>
  <si>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</si>
  <si>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</si>
  <si>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</si>
  <si>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</si>
  <si>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</si>
  <si>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</si>
  <si>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</si>
  <si>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</si>
  <si>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</si>
  <si>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</si>
  <si>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</si>
  <si>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</si>
  <si>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</si>
  <si>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</si>
  <si>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</si>
  <si>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</si>
  <si>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</si>
  <si>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</si>
  <si>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</si>
  <si>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</si>
  <si>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</si>
  <si>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</si>
  <si>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</si>
  <si>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</si>
  <si>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</si>
  <si>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</si>
  <si>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</si>
  <si>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</si>
  <si>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</si>
  <si>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</si>
  <si>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</si>
  <si>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</si>
  <si>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</si>
  <si>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</si>
  <si>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</si>
  <si>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</si>
  <si>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</si>
  <si>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</si>
  <si>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</si>
  <si>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</si>
  <si>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</si>
  <si>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</si>
  <si>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</si>
  <si>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</si>
  <si>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</si>
  <si>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</si>
  <si>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</si>
  <si>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</si>
  <si>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</si>
  <si>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</si>
  <si>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</si>
  <si>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</si>
  <si>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</si>
  <si>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</si>
  <si>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</si>
  <si>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</si>
  <si>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</si>
  <si>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</si>
  <si>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</si>
  <si>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</si>
  <si>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</si>
  <si>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</si>
  <si>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</si>
  <si>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</si>
  <si>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</si>
  <si>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</si>
  <si>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</si>
  <si>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</si>
  <si>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</si>
  <si>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</si>
  <si>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</si>
  <si>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</si>
  <si>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</si>
  <si>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</si>
  <si>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</si>
  <si>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</si>
  <si>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</si>
  <si>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</si>
  <si>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</si>
  <si>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</si>
  <si>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</si>
  <si>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</si>
  <si>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</si>
  <si>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</si>
  <si>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</si>
  <si>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</si>
  <si>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</si>
  <si>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</si>
  <si>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</si>
  <si>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</si>
  <si>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</si>
  <si>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</si>
  <si>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</si>
  <si>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</si>
  <si>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</si>
  <si>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</si>
  <si>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</si>
  <si>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</si>
  <si>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</si>
  <si>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</si>
  <si>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</si>
  <si>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</si>
  <si>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</si>
  <si>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</si>
  <si>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</si>
  <si>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</si>
  <si>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</si>
  <si>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</si>
  <si>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</si>
  <si>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</si>
  <si>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</si>
  <si>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</si>
  <si>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</si>
  <si>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</si>
  <si>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</si>
  <si>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</si>
  <si>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</si>
  <si>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</si>
  <si>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</si>
  <si>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</si>
  <si>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</si>
  <si>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</si>
  <si>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</si>
  <si>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</si>
  <si>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</si>
  <si>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</si>
  <si>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</si>
  <si>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</si>
  <si>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</si>
  <si>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</si>
  <si>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</si>
  <si>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</si>
  <si>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</si>
  <si>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</si>
  <si>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</si>
  <si>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</si>
  <si>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</si>
  <si>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</si>
  <si>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</si>
  <si>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</si>
  <si>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</si>
  <si>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</si>
  <si>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</si>
  <si>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</si>
  <si>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</si>
  <si>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</si>
  <si>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</si>
  <si>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</si>
  <si>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</si>
  <si>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</si>
  <si>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</si>
  <si>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</si>
  <si>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</si>
  <si>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</si>
  <si>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</si>
  <si>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</si>
  <si>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</si>
  <si>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</si>
  <si>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</si>
  <si>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</si>
  <si>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</si>
  <si>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</si>
  <si>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</si>
  <si>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</si>
  <si>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</si>
  <si>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</si>
  <si>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</si>
  <si>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</si>
  <si>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</si>
  <si>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</si>
  <si>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</si>
  <si>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</si>
  <si>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</si>
  <si>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</si>
  <si>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</si>
  <si>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</si>
  <si>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</si>
  <si>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</si>
  <si>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</si>
  <si>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</si>
  <si>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</si>
  <si>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</si>
  <si>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</si>
  <si>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</si>
  <si>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</si>
  <si>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</si>
  <si>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</si>
  <si>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</si>
  <si>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</si>
  <si>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</si>
  <si>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</si>
  <si>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</si>
  <si>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</si>
  <si>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</si>
  <si>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</si>
  <si>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</si>
  <si>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</si>
  <si>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</si>
  <si>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</si>
  <si>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</si>
  <si>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</si>
  <si>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</si>
  <si>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</si>
  <si>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</si>
  <si>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</si>
  <si>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</si>
  <si>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</si>
  <si>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</si>
  <si>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</si>
  <si>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</si>
  <si>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</si>
  <si>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</si>
  <si>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</si>
  <si>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</si>
  <si>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</si>
  <si>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</si>
  <si>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</si>
  <si>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</si>
  <si>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</si>
  <si>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</si>
  <si>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</si>
  <si>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</si>
  <si>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</si>
  <si>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</si>
  <si>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</si>
  <si>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</si>
  <si>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</si>
  <si>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</si>
  <si>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</si>
  <si>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</si>
  <si>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</si>
  <si>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</si>
  <si>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</si>
  <si>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</si>
  <si>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</si>
  <si>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</si>
  <si>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</si>
  <si>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</si>
  <si>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</si>
  <si>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</si>
  <si>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</si>
  <si>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</si>
  <si>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</si>
  <si>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</si>
  <si>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</si>
  <si>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</si>
  <si>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</si>
  <si>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</si>
  <si>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</si>
  <si>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</si>
  <si>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</si>
  <si>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</si>
  <si>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</si>
  <si>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</si>
  <si>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</si>
  <si>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</si>
  <si>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</si>
  <si>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</si>
  <si>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</si>
  <si>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</si>
  <si>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</si>
  <si>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</si>
  <si>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</si>
  <si>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</si>
  <si>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</si>
  <si>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</si>
  <si>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</si>
  <si>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</si>
  <si>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</si>
  <si>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</si>
  <si>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</si>
  <si>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</si>
  <si>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</si>
  <si>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</si>
  <si>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</si>
  <si>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</si>
  <si>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</si>
  <si>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</si>
  <si>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</si>
  <si>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</si>
  <si>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</si>
  <si>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</si>
  <si>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</si>
  <si>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</si>
  <si>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</si>
  <si>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</si>
  <si>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</si>
  <si>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</si>
  <si>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</si>
  <si>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</si>
  <si>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</si>
  <si>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</si>
  <si>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</si>
  <si>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</si>
  <si>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</si>
  <si>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</si>
  <si>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</si>
  <si>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</si>
  <si>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</si>
  <si>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</si>
  <si>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</si>
  <si>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</si>
  <si>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</si>
  <si>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</si>
  <si>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</si>
  <si>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</si>
  <si>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</si>
  <si>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</si>
  <si>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</si>
  <si>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</si>
  <si>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</si>
  <si>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</si>
  <si>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</si>
  <si>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</si>
  <si>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</si>
  <si>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</si>
  <si>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</si>
  <si>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</si>
  <si>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</si>
  <si>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</si>
  <si>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</si>
  <si>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</si>
  <si>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</si>
  <si>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</si>
  <si>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</si>
  <si>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</si>
  <si>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</si>
  <si>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</si>
  <si>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</si>
  <si>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</si>
  <si>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</si>
  <si>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</si>
  <si>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</si>
  <si>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</si>
  <si>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</si>
  <si>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</si>
  <si>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</si>
  <si>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</si>
  <si>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</si>
  <si>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</si>
  <si>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</si>
  <si>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</si>
  <si>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</si>
  <si>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</si>
  <si>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</si>
  <si>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</si>
  <si>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</si>
  <si>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</si>
  <si>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</si>
  <si>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</si>
  <si>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</si>
  <si>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</si>
  <si>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</si>
  <si>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</si>
  <si>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</si>
  <si>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</si>
  <si>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</si>
  <si>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</si>
  <si>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</si>
  <si>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</si>
  <si>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</si>
  <si>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</si>
  <si>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</si>
  <si>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</si>
  <si>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</si>
  <si>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</si>
  <si>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</si>
  <si>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</si>
  <si>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</si>
  <si>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</si>
  <si>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</si>
  <si>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</si>
  <si>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</si>
  <si>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</si>
  <si>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</si>
  <si>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</si>
  <si>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</si>
  <si>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</si>
  <si>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</si>
  <si>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</si>
  <si>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</si>
  <si>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</si>
  <si>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</si>
  <si>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</si>
  <si>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</si>
  <si>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</si>
  <si>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</si>
  <si>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</si>
  <si>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</si>
  <si>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</si>
  <si>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</si>
  <si>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</si>
  <si>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</si>
  <si>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</si>
  <si>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</si>
  <si>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</si>
  <si>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</si>
  <si>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</si>
  <si>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</si>
  <si>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</si>
  <si>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</si>
  <si>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</si>
  <si>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</si>
  <si>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</si>
  <si>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</si>
  <si>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</si>
  <si>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</si>
  <si>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</si>
  <si>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</si>
  <si>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</si>
  <si>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</si>
  <si>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</si>
  <si>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</si>
  <si>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</si>
  <si>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</si>
  <si>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</si>
  <si>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</si>
  <si>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</si>
  <si>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</si>
  <si>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</si>
  <si>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</si>
  <si>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</si>
  <si>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</si>
  <si>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</si>
  <si>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</si>
  <si>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</si>
  <si>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</si>
  <si>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</si>
  <si>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</si>
  <si>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</si>
  <si>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</si>
  <si>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</si>
  <si>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</si>
  <si>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</si>
  <si>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</si>
  <si>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</si>
  <si>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</si>
  <si>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</si>
  <si>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</si>
  <si>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</si>
  <si>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</si>
  <si>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</si>
  <si>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</si>
  <si>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</si>
  <si>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</si>
  <si>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</si>
  <si>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</si>
  <si>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</si>
  <si>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</si>
  <si>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</si>
  <si>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</si>
  <si>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</si>
  <si>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</si>
  <si>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</si>
  <si>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</si>
  <si>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</si>
  <si>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</si>
  <si>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</si>
  <si>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</si>
  <si>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</si>
  <si>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</si>
  <si>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</si>
  <si>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</si>
  <si>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</si>
  <si>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</si>
  <si>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</si>
  <si>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</si>
  <si>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</si>
  <si>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</si>
  <si>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</si>
  <si>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</si>
  <si>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</si>
  <si>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</si>
  <si>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</si>
  <si>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</si>
  <si>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</si>
  <si>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</si>
  <si>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</si>
  <si>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</si>
  <si>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</si>
  <si>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</si>
  <si>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</si>
  <si>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</si>
  <si>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</si>
  <si>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</si>
  <si>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</si>
  <si>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</si>
  <si>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</si>
  <si>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</si>
  <si>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</si>
  <si>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</si>
  <si>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</si>
  <si>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</si>
  <si>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</si>
  <si>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</si>
  <si>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</si>
  <si>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</si>
  <si>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</si>
  <si>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</si>
  <si>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</si>
  <si>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</si>
  <si>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</si>
  <si>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</si>
  <si>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</si>
  <si>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</si>
  <si>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</si>
  <si>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</si>
  <si>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</si>
  <si>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</si>
  <si>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</si>
  <si>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</si>
  <si>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</si>
  <si>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</si>
  <si>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</si>
  <si>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</si>
  <si>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</si>
  <si>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</si>
  <si>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</si>
  <si>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</si>
  <si>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</si>
  <si>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</si>
  <si>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</si>
  <si>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</si>
  <si>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</si>
  <si>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</si>
  <si>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</si>
  <si>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</si>
  <si>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</si>
  <si>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</si>
  <si>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</si>
  <si>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</si>
  <si>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</si>
  <si>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</si>
  <si>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</si>
  <si>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</si>
  <si>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</si>
  <si>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</si>
  <si>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</si>
  <si>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</si>
  <si>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</si>
  <si>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</si>
  <si>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</si>
  <si>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</si>
  <si>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</si>
  <si>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</si>
  <si>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</si>
  <si>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</si>
  <si>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</si>
  <si>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</si>
  <si>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</si>
  <si>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</si>
  <si>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</si>
  <si>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</si>
  <si>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</si>
  <si>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</si>
  <si>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</si>
  <si>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</si>
  <si>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</si>
  <si>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</si>
  <si>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</si>
  <si>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</si>
  <si>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</si>
  <si>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</si>
  <si>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</si>
  <si>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</si>
  <si>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</si>
  <si>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</si>
  <si>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</si>
  <si>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</si>
  <si>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</si>
  <si>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</si>
  <si>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</si>
  <si>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</si>
  <si>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</si>
  <si>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</si>
  <si>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</si>
  <si>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</si>
  <si>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</si>
  <si>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</si>
  <si>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</si>
  <si>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</si>
  <si>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</si>
  <si>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</si>
  <si>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</si>
  <si>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</si>
  <si>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</si>
  <si>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</si>
  <si>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</si>
  <si>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</si>
  <si>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</si>
  <si>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</si>
  <si>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</si>
  <si>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</si>
  <si>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</si>
  <si>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</si>
  <si>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</si>
  <si>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</si>
  <si>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</si>
  <si>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</si>
  <si>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</si>
  <si>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</si>
  <si>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</si>
  <si>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</si>
  <si>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</si>
  <si>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</si>
  <si>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</si>
  <si>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</si>
  <si>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</si>
  <si>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</si>
  <si>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</si>
  <si>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</si>
  <si>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</si>
  <si>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</si>
  <si>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</si>
  <si>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</si>
  <si>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</si>
  <si>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</si>
  <si>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</si>
  <si>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</si>
  <si>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</si>
  <si>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</si>
  <si>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</si>
  <si>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</si>
  <si>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</si>
  <si>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</si>
  <si>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</si>
  <si>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</si>
  <si>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</si>
  <si>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</si>
  <si>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</si>
  <si>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</si>
  <si>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</si>
  <si>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</si>
  <si>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</si>
  <si>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</si>
  <si>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</si>
  <si>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</si>
  <si>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</si>
  <si>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</si>
  <si>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</si>
  <si>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</si>
  <si>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</si>
  <si>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</si>
  <si>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</si>
  <si>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</si>
  <si>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</si>
  <si>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</si>
  <si>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</si>
  <si>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</si>
  <si>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</si>
  <si>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</si>
  <si>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</si>
  <si>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</si>
  <si>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</si>
  <si>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</si>
  <si>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</si>
  <si>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</si>
  <si>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</si>
  <si>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</si>
  <si>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</si>
  <si>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</si>
  <si>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</si>
  <si>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</si>
  <si>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</si>
  <si>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</si>
  <si>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</si>
  <si>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</si>
  <si>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</si>
  <si>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</si>
  <si>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</si>
  <si>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</si>
  <si>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</si>
  <si>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</si>
  <si>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</si>
  <si>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</si>
  <si>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</si>
  <si>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</si>
  <si>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</si>
  <si>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</si>
  <si>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</si>
  <si>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</si>
  <si>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</si>
  <si>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</si>
  <si>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</si>
  <si>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</si>
  <si>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</si>
  <si>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</si>
  <si>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</si>
  <si>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</si>
  <si>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</si>
  <si>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</si>
  <si>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</si>
  <si>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</si>
  <si>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</si>
  <si>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</si>
  <si>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</si>
  <si>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</si>
  <si>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</si>
  <si>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</si>
  <si>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</si>
  <si>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</si>
  <si>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</si>
  <si>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</si>
  <si>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</si>
  <si>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</si>
  <si>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</si>
  <si>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</si>
  <si>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</si>
  <si>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</si>
  <si>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</si>
  <si>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</si>
  <si>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</si>
  <si>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</si>
  <si>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</si>
  <si>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</si>
  <si>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</si>
  <si>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</si>
  <si>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</si>
  <si>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</si>
  <si>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</si>
  <si>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</si>
  <si>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</si>
  <si>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</si>
  <si>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</si>
  <si>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</si>
  <si>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</si>
  <si>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</si>
  <si>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</si>
  <si>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</si>
  <si>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</si>
  <si>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</si>
  <si>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</si>
  <si>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</si>
  <si>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</si>
  <si>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</si>
  <si>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</si>
  <si>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</si>
  <si>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</si>
  <si>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</si>
  <si>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</si>
  <si>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</si>
  <si>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</si>
  <si>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</si>
  <si>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</si>
  <si>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</si>
  <si>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</si>
  <si>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</si>
  <si>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</si>
  <si>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</si>
  <si>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</si>
  <si>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</si>
  <si>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</si>
  <si>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</si>
  <si>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</si>
  <si>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</si>
  <si>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</si>
  <si>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</si>
  <si>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</si>
  <si>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</si>
  <si>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</si>
  <si>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</si>
  <si>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</si>
  <si>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</si>
  <si>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</si>
  <si>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</si>
  <si>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</si>
  <si>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</si>
  <si>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</si>
  <si>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</si>
  <si>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</si>
  <si>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</si>
  <si>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</si>
  <si>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</si>
  <si>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</si>
  <si>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</si>
  <si>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</si>
  <si>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</si>
  <si>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</si>
  <si>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</si>
  <si>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</si>
  <si>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</si>
  <si>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</si>
  <si>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</si>
  <si>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</si>
  <si>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</si>
  <si>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</si>
  <si>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</si>
  <si>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</si>
  <si>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</si>
  <si>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</si>
  <si>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</si>
  <si>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</si>
  <si>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</si>
  <si>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</si>
  <si>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</si>
  <si>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</si>
  <si>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</si>
  <si>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</si>
  <si>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</si>
  <si>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</si>
  <si>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</si>
  <si>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</si>
  <si>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</si>
  <si>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</si>
  <si>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</si>
  <si>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</si>
  <si>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</si>
  <si>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</si>
  <si>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</si>
  <si>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</si>
  <si>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</si>
  <si>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</si>
  <si>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</si>
  <si>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</si>
  <si>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</si>
  <si>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</si>
  <si>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</si>
  <si>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</si>
  <si>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</si>
  <si>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</si>
  <si>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</si>
  <si>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</si>
  <si>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</si>
  <si>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</si>
  <si>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</si>
  <si>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</si>
  <si>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</si>
  <si>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</si>
  <si>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</si>
  <si>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</si>
  <si>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</si>
  <si>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</si>
  <si>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</si>
  <si>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</si>
  <si>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</si>
  <si>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</si>
  <si>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</si>
  <si>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</si>
  <si>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</si>
  <si>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</si>
  <si>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</si>
  <si>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</si>
  <si>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</si>
  <si>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</si>
  <si>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</si>
  <si>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</si>
  <si>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</si>
  <si>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</si>
  <si>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</si>
  <si>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</si>
  <si>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</si>
  <si>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</si>
  <si>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</si>
  <si>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</si>
  <si>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</si>
  <si>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</si>
  <si>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</si>
  <si>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</si>
  <si>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</si>
  <si>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</si>
  <si>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</si>
  <si>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</si>
  <si>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</si>
  <si>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</si>
  <si>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</si>
  <si>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</si>
  <si>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</si>
  <si>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</si>
  <si>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</si>
  <si>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</si>
  <si>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</si>
  <si>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</si>
  <si>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</si>
  <si>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</si>
  <si>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</si>
  <si>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</si>
  <si>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</si>
  <si>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</si>
  <si>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</si>
  <si>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</si>
  <si>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</si>
  <si>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</si>
  <si>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</si>
  <si>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</si>
  <si>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</si>
  <si>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</si>
  <si>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</si>
  <si>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</si>
  <si>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</si>
  <si>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</si>
  <si>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</si>
  <si>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</si>
  <si>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</si>
  <si>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</si>
  <si>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</si>
  <si>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</si>
  <si>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</si>
  <si>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</si>
  <si>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</si>
  <si>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</si>
  <si>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</si>
  <si>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</si>
  <si>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</si>
  <si>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</si>
  <si>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</si>
  <si>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</si>
  <si>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</si>
  <si>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</si>
  <si>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</si>
  <si>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</si>
  <si>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</si>
  <si>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</si>
  <si>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</si>
  <si>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</si>
  <si>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</si>
  <si>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</si>
  <si>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</si>
  <si>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</si>
  <si>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</si>
  <si>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</si>
  <si>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</si>
  <si>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</si>
  <si>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</si>
  <si>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</si>
  <si>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</si>
  <si>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</si>
  <si>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</si>
  <si>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</si>
  <si>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</si>
  <si>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</si>
  <si>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</si>
  <si>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</si>
  <si>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</si>
  <si>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</si>
  <si>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</si>
  <si>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</si>
  <si>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</si>
  <si>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</si>
  <si>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</si>
  <si>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</si>
  <si>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</si>
  <si>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</si>
  <si>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</si>
  <si>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</si>
  <si>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</si>
  <si>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</si>
  <si>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</si>
  <si>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</si>
  <si>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</si>
  <si>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</si>
  <si>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</si>
  <si>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</si>
  <si>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</si>
  <si>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</si>
  <si>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</si>
  <si>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</si>
  <si>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</si>
  <si>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</si>
  <si>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</si>
  <si>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</si>
  <si>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</si>
  <si>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</si>
  <si>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</si>
  <si>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</si>
  <si>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</si>
  <si>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</si>
  <si>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</si>
  <si>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</si>
  <si>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</si>
  <si>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</si>
  <si>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</si>
  <si>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</si>
  <si>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</si>
  <si>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</si>
  <si>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</si>
  <si>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</si>
  <si>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</si>
  <si>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</si>
  <si>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</si>
  <si>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</si>
  <si>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</si>
  <si>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</si>
  <si>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</si>
  <si>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</si>
  <si>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</si>
  <si>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</si>
  <si>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</si>
  <si>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</si>
  <si>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</si>
  <si>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</si>
  <si>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</si>
  <si>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</si>
  <si>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</si>
  <si>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</si>
  <si>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</si>
  <si>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</si>
  <si>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</si>
  <si>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</si>
  <si>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</si>
  <si>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</si>
  <si>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</si>
  <si>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</si>
  <si>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</si>
  <si>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</si>
  <si>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</si>
  <si>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</si>
  <si>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</si>
  <si>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</si>
  <si>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</si>
  <si>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</si>
  <si>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</si>
  <si>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</si>
  <si>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</si>
  <si>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</si>
  <si>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</si>
  <si>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</si>
  <si>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</si>
  <si>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</si>
  <si>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</si>
  <si>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</si>
  <si>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</si>
  <si>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</si>
  <si>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</si>
  <si>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</si>
  <si>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</si>
  <si>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</si>
  <si>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</si>
  <si>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</si>
  <si>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</si>
  <si>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</si>
  <si>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</si>
  <si>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</si>
  <si>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</si>
  <si>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</si>
  <si>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</si>
  <si>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</si>
  <si>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</si>
  <si>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</si>
  <si>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</si>
  <si>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</si>
  <si>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</si>
  <si>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</si>
  <si>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</si>
  <si>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</si>
  <si>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</si>
  <si>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</si>
  <si>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</si>
  <si>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</si>
  <si>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</si>
  <si>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</si>
  <si>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</si>
  <si>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</si>
  <si>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</si>
  <si>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</si>
  <si>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</si>
  <si>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</si>
  <si>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</si>
  <si>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</si>
  <si>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</si>
  <si>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</si>
  <si>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</si>
  <si>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</si>
  <si>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</si>
  <si>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</si>
  <si>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</si>
  <si>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</si>
  <si>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</si>
  <si>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</si>
  <si>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</si>
  <si>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</si>
  <si>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</si>
  <si>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</si>
  <si>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</si>
  <si>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</si>
  <si>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</si>
  <si>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</si>
  <si>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</si>
  <si>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</si>
  <si>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</si>
  <si>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</si>
  <si>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</si>
  <si>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</si>
  <si>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</si>
  <si>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</si>
  <si>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</si>
  <si>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</si>
  <si>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</si>
  <si>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</si>
  <si>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</si>
  <si>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</si>
  <si>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</si>
  <si>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</si>
  <si>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</si>
  <si>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</si>
  <si>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</si>
  <si>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</si>
  <si>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</si>
  <si>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</si>
  <si>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</si>
  <si>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</si>
  <si>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</si>
  <si>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</si>
  <si>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</si>
  <si>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</si>
  <si>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</si>
  <si>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</si>
  <si>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</si>
  <si>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</si>
  <si>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</si>
  <si>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</si>
  <si>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</si>
  <si>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</si>
  <si>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</si>
  <si>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</si>
  <si>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</si>
  <si>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</si>
  <si>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</si>
  <si>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</si>
  <si>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</si>
  <si>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</si>
  <si>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</si>
  <si>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</si>
  <si>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</si>
  <si>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</si>
  <si>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</si>
  <si>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</si>
  <si>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</si>
  <si>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</si>
  <si>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</si>
  <si>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</si>
  <si>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</si>
  <si>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</si>
  <si>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</si>
  <si>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</si>
  <si>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</si>
  <si>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</si>
  <si>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</si>
  <si>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</si>
  <si>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</si>
  <si>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</si>
  <si>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</si>
  <si>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</si>
  <si>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</si>
  <si>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</si>
  <si>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</si>
  <si>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</si>
  <si>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</si>
  <si>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</si>
  <si>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</si>
  <si>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</si>
  <si>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</si>
  <si>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</si>
  <si>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</si>
  <si>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</si>
  <si>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</si>
  <si>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</si>
  <si>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</si>
  <si>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</si>
  <si>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</si>
  <si>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</si>
  <si>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</si>
  <si>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</si>
  <si>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</si>
  <si>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</si>
  <si>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</si>
  <si>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</si>
  <si>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</si>
  <si>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</si>
  <si>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</si>
  <si>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</si>
  <si>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</si>
  <si>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</si>
  <si>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</si>
  <si>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</si>
  <si>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</si>
  <si>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</si>
  <si>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</si>
  <si>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</si>
  <si>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</si>
  <si>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</si>
  <si>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</si>
  <si>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</si>
  <si>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</si>
  <si>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</si>
  <si>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</si>
  <si>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</si>
  <si>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</si>
  <si>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</si>
  <si>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</si>
  <si>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</si>
  <si>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</si>
  <si>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</si>
  <si>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</si>
  <si>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</si>
  <si>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</si>
  <si>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</si>
  <si>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</si>
  <si>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</si>
  <si>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</si>
  <si>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</si>
  <si>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</si>
  <si>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</si>
  <si>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</si>
  <si>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</si>
  <si>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</si>
  <si>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</si>
  <si>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</si>
  <si>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</si>
  <si>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</si>
  <si>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</si>
  <si>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</si>
  <si>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</si>
  <si>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</si>
  <si>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</si>
  <si>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</si>
  <si>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</si>
  <si>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</si>
  <si>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</si>
  <si>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</si>
  <si>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</si>
  <si>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</si>
  <si>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</si>
  <si>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</si>
  <si>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</si>
  <si>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</si>
  <si>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</si>
  <si>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</si>
  <si>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</si>
  <si>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</si>
  <si>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</si>
  <si>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</si>
  <si>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</si>
  <si>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</si>
  <si>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</si>
  <si>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</si>
  <si>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</si>
  <si>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</si>
  <si>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</si>
  <si>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</si>
  <si>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</si>
  <si>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</si>
  <si>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</si>
  <si>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</si>
  <si>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</si>
  <si>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</si>
  <si>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</si>
  <si>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</si>
  <si>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</si>
  <si>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</si>
  <si>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</si>
  <si>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</si>
  <si>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</si>
  <si>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</si>
  <si>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</si>
  <si>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</si>
  <si>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</si>
  <si>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</si>
  <si>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</si>
  <si>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</si>
  <si>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</si>
  <si>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</si>
  <si>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</si>
  <si>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</si>
  <si>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</si>
  <si>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</si>
  <si>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</si>
  <si>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</si>
  <si>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</si>
  <si>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</si>
  <si>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</si>
  <si>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</si>
  <si>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</si>
  <si>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</si>
  <si>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</si>
  <si>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</si>
  <si>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</si>
  <si>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</si>
  <si>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</si>
  <si>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</si>
  <si>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</si>
  <si>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</si>
  <si>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</si>
  <si>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</si>
  <si>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</si>
  <si>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</si>
  <si>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</si>
  <si>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</si>
  <si>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</si>
  <si>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</si>
  <si>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</si>
  <si>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</si>
  <si>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</si>
  <si>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</si>
  <si>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</si>
  <si>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</si>
  <si>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</si>
  <si>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</si>
  <si>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</si>
  <si>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</si>
  <si>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</si>
  <si>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</si>
  <si>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</si>
  <si>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</si>
  <si>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</si>
  <si>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</si>
  <si>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</si>
  <si>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</si>
  <si>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</si>
  <si>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</si>
  <si>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</si>
  <si>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</si>
  <si>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</si>
  <si>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</si>
  <si>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</si>
  <si>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</si>
  <si>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</si>
  <si>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</si>
  <si>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</si>
  <si>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</si>
  <si>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</si>
  <si>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</si>
  <si>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</si>
  <si>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</si>
  <si>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</si>
  <si>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</si>
  <si>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</si>
  <si>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</si>
  <si>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</si>
  <si>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</si>
  <si>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</si>
  <si>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</si>
  <si>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</si>
  <si>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</si>
  <si>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</si>
  <si>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</si>
  <si>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</si>
  <si>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</si>
  <si>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</si>
  <si>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</si>
  <si>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</si>
  <si>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</si>
  <si>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</si>
  <si>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</si>
  <si>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</si>
  <si>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</si>
  <si>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</si>
  <si>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</si>
  <si>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</si>
  <si>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</si>
  <si>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</si>
  <si>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</si>
  <si>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</si>
  <si>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</si>
  <si>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</si>
  <si>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</si>
  <si>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</si>
  <si>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</si>
  <si>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</si>
  <si>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</si>
  <si>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</si>
  <si>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</si>
  <si>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</si>
  <si>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</si>
  <si>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</si>
  <si>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</si>
  <si>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</si>
  <si>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</si>
  <si>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</si>
  <si>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</si>
  <si>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</si>
  <si>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</si>
  <si>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</si>
  <si>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</si>
  <si>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</si>
  <si>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</si>
  <si>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</si>
  <si>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</si>
  <si>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</si>
  <si>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</si>
  <si>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</si>
  <si>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</si>
  <si>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</si>
  <si>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</si>
  <si>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</si>
  <si>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</si>
  <si>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</si>
  <si>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</si>
  <si>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</si>
  <si>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</si>
  <si>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</si>
  <si>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</si>
  <si>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</si>
  <si>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</si>
  <si>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</si>
  <si>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</si>
  <si>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</si>
  <si>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</si>
  <si>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</si>
  <si>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</si>
  <si>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</si>
  <si>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</si>
  <si>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</si>
  <si>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</si>
  <si>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</si>
  <si>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</si>
  <si>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</si>
  <si>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</si>
  <si>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</si>
  <si>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</si>
  <si>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</si>
  <si>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</si>
  <si>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</si>
  <si>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</si>
  <si>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</si>
  <si>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</si>
  <si>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</si>
  <si>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</si>
  <si>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</si>
  <si>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</si>
  <si>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</si>
  <si>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</si>
  <si>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</si>
  <si>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</si>
  <si>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</si>
  <si>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</si>
  <si>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</si>
  <si>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</si>
  <si>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</si>
  <si>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</si>
  <si>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</si>
  <si>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</si>
  <si>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</si>
  <si>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</si>
  <si>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</si>
  <si>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</si>
  <si>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</si>
  <si>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</si>
  <si>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</si>
  <si>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</si>
  <si>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</si>
  <si>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</si>
  <si>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</si>
  <si>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</si>
  <si>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</si>
  <si>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</si>
  <si>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</si>
  <si>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</si>
  <si>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</si>
  <si>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</si>
  <si>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</si>
  <si>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</si>
  <si>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</si>
  <si>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</si>
  <si>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</si>
  <si>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</si>
  <si>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</si>
  <si>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</si>
  <si>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</si>
  <si>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</si>
  <si>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</si>
  <si>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</si>
  <si>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</si>
  <si>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</si>
  <si>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</si>
  <si>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</si>
  <si>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</si>
  <si>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</si>
  <si>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</si>
  <si>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</si>
  <si>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</si>
  <si>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</si>
  <si>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</si>
  <si>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</si>
  <si>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</si>
  <si>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</si>
  <si>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</si>
  <si>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</si>
  <si>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</si>
  <si>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</si>
  <si>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</si>
  <si>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</si>
  <si>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</si>
  <si>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</si>
  <si>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</si>
  <si>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</si>
  <si>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</si>
  <si>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</si>
  <si>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</si>
  <si>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</si>
  <si>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</si>
  <si>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</si>
  <si>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</si>
  <si>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</si>
  <si>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</si>
  <si>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</si>
  <si>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</si>
  <si>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</si>
  <si>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</si>
  <si>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</si>
  <si>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</si>
  <si>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</si>
  <si>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</si>
  <si>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</si>
  <si>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</si>
  <si>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</si>
  <si>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</si>
  <si>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</si>
  <si>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</si>
  <si>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</si>
  <si>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</si>
  <si>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</si>
  <si>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</si>
  <si>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</si>
  <si>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</si>
  <si>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</si>
  <si>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</si>
  <si>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</si>
  <si>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</si>
  <si>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</si>
  <si>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</si>
  <si>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</si>
  <si>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</si>
  <si>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</si>
  <si>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</si>
  <si>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</si>
  <si>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</si>
  <si>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</si>
  <si>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</si>
  <si>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</si>
  <si>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</si>
  <si>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</si>
  <si>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</si>
  <si>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</si>
  <si>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</si>
  <si>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</si>
  <si>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</si>
  <si>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</si>
  <si>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</si>
  <si>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</si>
  <si>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</si>
  <si>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</si>
  <si>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</si>
  <si>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</si>
  <si>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</si>
  <si>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</si>
  <si>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</si>
  <si>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</si>
  <si>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</si>
  <si>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</si>
  <si>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</si>
  <si>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</si>
  <si>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</si>
  <si>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</si>
  <si>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</si>
  <si>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</si>
  <si>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</si>
  <si>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</si>
  <si>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</si>
  <si>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</si>
  <si>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</si>
  <si>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</si>
  <si>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</si>
  <si>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</si>
  <si>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</si>
  <si>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</si>
  <si>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</si>
  <si>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</si>
  <si>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</si>
  <si>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</si>
  <si>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</si>
  <si>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</si>
  <si>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</si>
  <si>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</si>
  <si>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</si>
  <si>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</si>
  <si>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</si>
  <si>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</si>
  <si>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</si>
  <si>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</si>
  <si>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</si>
  <si>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</si>
  <si>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</si>
  <si>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</si>
  <si>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</si>
  <si>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</si>
  <si>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</si>
  <si>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</si>
  <si>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</si>
  <si>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</si>
  <si>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</si>
  <si>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</si>
  <si>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</si>
  <si>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</si>
  <si>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</si>
  <si>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</si>
  <si>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</si>
  <si>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</si>
  <si>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</si>
  <si>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</si>
  <si>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</si>
  <si>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</si>
  <si>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</si>
  <si>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</si>
  <si>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</si>
  <si>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</si>
  <si>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</si>
  <si>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</si>
  <si>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</si>
  <si>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</si>
  <si>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</si>
  <si>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</si>
  <si>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</si>
  <si>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</si>
  <si>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</si>
  <si>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</si>
  <si>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</si>
  <si>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</si>
  <si>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</si>
  <si>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</si>
  <si>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</si>
  <si>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</si>
  <si>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</si>
  <si>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</si>
  <si>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</si>
  <si>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</si>
  <si>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</si>
  <si>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</si>
  <si>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</si>
  <si>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</si>
  <si>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</si>
  <si>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</si>
  <si>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</si>
  <si>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</si>
  <si>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</si>
  <si>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</si>
  <si>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</si>
  <si>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</si>
  <si>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</si>
  <si>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</si>
  <si>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</si>
  <si>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</si>
  <si>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</si>
  <si>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</si>
  <si>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</si>
  <si>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</si>
  <si>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</si>
  <si>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</si>
  <si>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</si>
  <si>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</si>
  <si>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</si>
  <si>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</si>
  <si>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</si>
  <si>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</si>
  <si>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</si>
  <si>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</si>
  <si>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</si>
  <si>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</si>
  <si>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</si>
  <si>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</si>
  <si>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</si>
  <si>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</si>
  <si>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</si>
  <si>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</si>
  <si>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</si>
  <si>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</si>
  <si>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</si>
  <si>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</si>
  <si>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</si>
  <si>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</si>
  <si>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</si>
  <si>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</si>
  <si>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</si>
  <si>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</si>
  <si>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</si>
  <si>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</si>
  <si>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</si>
  <si>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</si>
  <si>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</si>
  <si>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</si>
  <si>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</si>
  <si>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</si>
  <si>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</si>
  <si>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</si>
  <si>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</si>
  <si>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</si>
  <si>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</si>
  <si>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</si>
  <si>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</si>
  <si>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</si>
  <si>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</si>
  <si>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</si>
  <si>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</si>
  <si>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</si>
  <si>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</si>
  <si>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</si>
  <si>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</si>
  <si>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</si>
  <si>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</si>
  <si>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</si>
  <si>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</si>
  <si>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</si>
  <si>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</si>
  <si>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</si>
  <si>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</si>
  <si>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</si>
  <si>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</si>
  <si>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</si>
  <si>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</si>
  <si>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</si>
  <si>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</si>
  <si>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</si>
  <si>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</si>
  <si>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</si>
  <si>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</si>
  <si>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</si>
  <si>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</si>
  <si>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</si>
  <si>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</si>
  <si>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</si>
  <si>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</si>
  <si>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</si>
  <si>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</si>
  <si>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</si>
  <si>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</si>
  <si>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</si>
  <si>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</si>
  <si>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</si>
  <si>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</si>
  <si>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</si>
  <si>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</si>
  <si>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</si>
  <si>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</si>
  <si>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</si>
  <si>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</si>
  <si>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</si>
  <si>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</si>
  <si>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</si>
  <si>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</si>
  <si>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</si>
  <si>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</si>
  <si>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</si>
  <si>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</si>
  <si>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</si>
  <si>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</si>
  <si>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</si>
  <si>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</si>
  <si>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</si>
  <si>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</si>
  <si>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</si>
  <si>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</si>
  <si>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</si>
  <si>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</si>
  <si>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</si>
  <si>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</si>
  <si>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</si>
  <si>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</si>
  <si>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</si>
  <si>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</si>
  <si>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130 mins </t>
  </si>
  <si>
    <t>TT-20251112-01156 // NA</t>
  </si>
  <si>
    <t>sceco blackout in Tathlith area and both teams dispatched to secure hub sites</t>
  </si>
  <si>
    <t xml:space="preserve">ETA 15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</si>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</sst>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310.62171030092577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45973.570136226852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45973.570136226852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45973.570136226852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45973.570136226852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45973.570136226852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45973.570136226852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45973.570136226852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45973.570136226852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45973.570136226852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45973.570136226852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45973.570136226852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45973.570136226852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45973.570136226852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45973.570136226852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45973.570136226852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45973.570136226852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45973.570136226852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45973.570136226852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45973.570136226852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45973.570136226852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45973.570136226852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45973.570136226852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45973.570136226852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45973.570136226852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45973.570136226852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45973.570136226852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45973.570136226852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45973.570136226852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45973.570136226852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45973.570136226852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45973.570136226852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45973.570136226852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45973.570136226852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45973.570136226852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45973.570136226852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45973.570136226852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45973.570136226852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45973.570136226852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45973.570136226852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45973.570136226852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45973.570136226852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45973.570136226852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45973.570136226852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45973.570136226852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45973.570136226852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45973.570136226852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45973.570136226852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45973.570136226852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45973.570136226852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45973.570136226852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45973.570136226852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45973.570136226852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45973.570136226852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45973.570136226852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45973.570136226852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45973.570136226852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45973.570136226852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45973.570136226852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45973.570136226852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45973.570136226852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45973.570136226852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45973.570136226852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45973.570136226852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45973.570136226852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45973.570136226852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45973.570136226852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45973.570136226852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45973.570136226852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45973.570136226852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45973.570136226852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45973.570136226852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45973.570136226852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45973.570136226852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45973.570136226852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45973.570136226852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45973.570136226852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45973.570136226852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45973.570136226852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45973.570136226852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45973.570136226852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45973.570136226852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45973.570136226852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45973.570136226852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45973.570136226852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45973.570136226852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45973.570136226852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45973.570136226852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45973.570136226852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45973.570136226852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45973.570136226852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45973.570136226852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45973.570136226852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45973.570136226852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45973.570136226852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45973.570136226852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45973.570136226852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45973.570136226852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45973.570136226852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45973.570136226852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45973.570136226852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45973.570136226852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45973.570136226852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45973.570136226852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45973.570136226852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45973.570136226852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45973.570136226852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45973.570136226852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45973.570136226852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45973.570136226852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45973.570136226852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45973.570136226852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45973.570136226852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45973.570136226852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45973.570136226852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45973.570136226852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45973.570136226852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45973.570136226852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45973.570136226852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148.57029826389044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6.5668634262692649E-2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6.5251157429884188E-3</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5.2242708334233612E-2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45973.570136226852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45973.570136226852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45973.570136226852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45973.570136226852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45973.570136226852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45973.570136226852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45973.570136226852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45973.570136226852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45973.570136226852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45973.570136226852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45973.570136226852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45973.570136226852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45973.570136226852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45973.570136226852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45973.570136226852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45973.570136226852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45973.570136226852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45973.570136226852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45973.570136226852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45973.570136226852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45973.570136226852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45973.570136226852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45973.570136226852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45973.570136226852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45973.570136226852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45973.570136226852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45973.570136226852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45973.570136226852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45973.570136226852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45973.570136226852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45973.570136226852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45973.570136226852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45973.570136226852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45973.570136226852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45973.570136226852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45973.570136226852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45973.570136226852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45973.570136226852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45973.570136226852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45973.570136226852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45973.570136226852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45973.570136226852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45973.570136226852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45973.570136226852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45973.570136226852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45973.570136226852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45973.570136226852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45973.570136226852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45973.570136226852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45973.570136226852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45973.570136226852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45973.570136226852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45973.570136226852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45973.570136226852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45973.570136226852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45973.570136226852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45973.570136226852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45973.570136226852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45973.570136226852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45973.570136226852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45973.570136226852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45973.570136226852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45973.570136226852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45973.570136226852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45973.570136226852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45973.570136226852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45973.570136226852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45973.570136226852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45973.570136226852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45973.570136226852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45973.570136226852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45973.570136226852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45973.570136226852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45973.570136226852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45973.570136226852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45973.570136226852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45973.570136226852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45973.570136226852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45973.570136226852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45973.570136226852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45973.570136226852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45973.570136226852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45973.570136226852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45973.570136226852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45973.570136226852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45973.570136226852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45973.570136226852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45973.570136226852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45973.570136226852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45973.570136226852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45973.570136226852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45973.570136226852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45973.570136226852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45973.570136226852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45973.570136226852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45973.570136226852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45973.570136226852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45973.570136226852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45973.570136226852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45973.570136226852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45973.570136226852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45973.570136226852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45973.570136226852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45973.570136226852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45973.570136226852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45973.570136226852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45973.570136226852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45973.570136226852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45973.570136226852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45973.570136226852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45973.570136226852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45973.570136226852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45973.570136226852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45973.570136226852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45973.570136226852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45973.570136226852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45973.570136226852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45973.570136226852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45973.570136226852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45973.570136226852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45973.570136226852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45973.570136226852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45973.570136226852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45973.570136226852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45973.570136226852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45973.570136226852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45973.570136226852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45973.570136226852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45973.570136226852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45973.570136226852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45973.570136226852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45973.570136226852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45973.570136226852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45973.570136226852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45973.570136226852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45973.570136226852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45973.570136226852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45973.570136226852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45973.570136226852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45973.570136226852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45973.570136226852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45973.570136226852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45973.570136226852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45973.570136226852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45973.570136226852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45973.570136226852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45973.570136226852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45973.570136226852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45973.570136226852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45973.570136226852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45973.570136226852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45973.570136226852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45973.570136226852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45973.570136226852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45973.570136226852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45973.570136226852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45973.570136226852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45973.570136226852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45973.570136226852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45973.570136226852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45973.570136226852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45973.570136226852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45973.570136226852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45973.570136226852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45973.570136226852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45973.570136226852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45973.570136226852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45973.570136226852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45973.570136226852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45973.570136226852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45973.570136226852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45973.570136226852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45973.570136226852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45973.570136226852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45973.570136226852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45973.570136226852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45973.570136226852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45973.570136226852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45973.570136226852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45973.570136226852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45973.570136226852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45973.570136226852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45973.570136226852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45973.570136226852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45973.570136226852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45973.570136226852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45973.570136226852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45973.570136226852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45973.570136226852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45973.570136226852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45973.570136226852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45973.570136226852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45973.570136226852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45973.570136226852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45973.570136226852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45973.570136226852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45973.570136226852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45973.570136226852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45973.570136226852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45973.570136226852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45973.570136226852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45973.570136226852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45973.570136226852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45973.570136226852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45973.570136226852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45973.570136226852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45973.570136226852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45973.570136226852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45973.570136226852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45973.570136226852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45973.570136226852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45973.570136226852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45973.570136226852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45973.570136226852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45973.570136226852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45973.570136226852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45973.570136226852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45973.570136226852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45973.570136226852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45973.570136226852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45973.570136226852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45973.570136226852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45973.570136226852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45973.570136226852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45973.570136226852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45973.570136226852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45973.570136226852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45973.570136226852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45973.570136226852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45973.570136226852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45973.570136226852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45973.570136226852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45973.570136226852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45973.570136226852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45973.570136226852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45973.570136226852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45973.570136226852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45973.570136226852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45973.570136226852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45973.570136226852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45973.570136226852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45973.570136226852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45973.570136226852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45973.570136226852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45973.570136226852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45973.570136226852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45973.570136226852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45973.570136226852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45973.570136226852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45973.570136226852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45973.570136226852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45973.570136226852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45973.570136226852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45973.570136226852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45973.570136226852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45973.570136226852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45973.570136226852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45973.570136226852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45973.570136226852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45973.570136226852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45973.570136226852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45973.570136226852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45973.570136226852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45973.570136226852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45973.570136226852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45973.570136226852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45973.570136226852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45973.570136226852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45973.570136226852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45973.570136226852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45973.570136226852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45973.570136226852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45973.570136226852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45973.570136226852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45973.570136226852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45973.570136226852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45973.570136226852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45973.570136226852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45973.570136226852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45973.570136226852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45973.570136226852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45973.570136226852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45973.570136226852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45973.570136226852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45973.570136226852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45973.570136226852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45973.570136226852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45973.570136226852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45973.570136226852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45973.570136226852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45973.570136226852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45973.570136226852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45973.570136226852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45973.570136226852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45973.570136226852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45973.570136226852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45973.570136226852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45973.570136226852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45973.570136226852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45973.570136226852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45973.570136226852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45973.570136226852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45973.570136226852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45973.570136226852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45973.570136226852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45973.570136226852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45973.570136226852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45973.570136226852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45973.570136226852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45973.570136226852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45973.570136226852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45973.570136226852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45973.570136226852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45973.570136226852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45973.570136226852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45973.570136226852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45973.570136226852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45973.570136226852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45973.570136226852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45973.570136226852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45973.570136226852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45973.570136226852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45973.570136226852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45973.570136226852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45973.570136226852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45973.570136226852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45973.570136226852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45973.570136226852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45973.570136226852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45973.570136226852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45973.570136226852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45973.570136226852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45973.570136226852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45973.570136226852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45973.570136226852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45973.570136226852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45973.570136226852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45973.570136226852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45973.570136226852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45973.570136226852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45973.570136226852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45973.570136226852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45973.570136226852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45973.570136226852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45973.570136226852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45973.570136226852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45973.570136226852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45973.570136226852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45973.570136226852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45973.570136226852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45973.570136226852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45973.570136226852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45973.570136226852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45973.570136226852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45973.570136226852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45973.570136226852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45973.570136226852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45973.570136226852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45973.570136226852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45973.570136226852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45973.570136226852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45973.570136226852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45973.570136226852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45973.570136226852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45973.570136226852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45973.570136226852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45973.570136226852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45973.570136226852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45973.570136226852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45973.570136226852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45973.570136226852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45973.570136226852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45973.570136226852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45973.570136226852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45973.570136226852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45973.570136226852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45973.570136226852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45973.570136226852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45973.570136226852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45973.570136226852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45973.570136226852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45973.570136226852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45973.570136226852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45973.570136226852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45973.570136226852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45973.570136226852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45973.570136226852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45973.570136226852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45973.570136226852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45973.570136226852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45973.570136226852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45973.570136226852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45973.570136226852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45973.570136226852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45973.570136226852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45973.570136226852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45973.570136226852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45973.570136226852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45973.570136226852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45973.570136226852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45973.570136226852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45973.570136226852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45973.570136226852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45973.570136226852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45973.570136226852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45973.570136226852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45973.570136226852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45973.570136226852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45973.570136226852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45973.570136226852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45973.570136226852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45973.570136226852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45973.570136226852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45973.570136226852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45973.570136226852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45973.570136226852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45973.570136226852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45973.570136226852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45973.570136226852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45973.570136226852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45973.570136226852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45973.570136226852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45973.570136226852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45973.570136226852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45973.570136226852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45973.570136226852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45973.570136226852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45973.570136226852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45973.570136226852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45973.570136226852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45973.570136226852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45973.570136226852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45973.570136226852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45973.570136226852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45973.570136226852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45973.570136226852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45973.570136226852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45973.570136226852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45973.570136226852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45973.570136226852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45973.570136226852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45973.570136226852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45973.570136226852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45973.570136226852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45973.570136226852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45973.570136226852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45973.570136226852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45973.570136226852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45973.570136226852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45973.570136226852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45973.570136226852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45973.570136226852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45973.570136226852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45973.570136226852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45973.570136226852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45973.570136226852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45973.570136226852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45973.570136226852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45973.570136226852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45973.570136226852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45973.570136226852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45973.570136226852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45973.570136226852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45973.570136226852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45973.570136226852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45973.570136226852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45973.570136226852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45973.570136226852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45973.570136226852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45973.570136226852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45973.570136226852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45973.570136226852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45973.570136226852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45973.570136226852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45973.570136226852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45973.570136226852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45973.570136226852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45973.570136226852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45973.570136226852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45973.570136226852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45973.570136226852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45973.570136226852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45973.570136226852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45973.570136226852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45973.570136226852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45973.570136226852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45973.570136226852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45973.570136226852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45973.570136226852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45973.570136226852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45973.570136226852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45973.570136226852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45973.570136226852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45973.570136226852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45973.570136226852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45973.570136226852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45973.570136226852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45973.570136226852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45973.570136226852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45973.570136226852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45973.570136226852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45973.570136226852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45973.570136226852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45973.570136226852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45973.570136226852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45973.570136226852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45973.570136226852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45973.570136226852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45973.570136226852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45973.570136226852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45973.570136226852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45973.570136226852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45973.570136226852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45973.570136226852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45973.570136226852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45973.570136226852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45973.570136226852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45973.570136226852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45973.570136226852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45973.570136226852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45973.570136226852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45973.570136226852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45973.570136226852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45973.570136226852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45973.570136226852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45973.570136226852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45973.570136226852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45973.570136226852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45973.570136226852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45973.570136226852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45973.570136226852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45973.570136226852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45973.570136226852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45973.570136226852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45973.570136226852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45973.570136226852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45973.570136226852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45973.570136226852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45973.570136226852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45973.570136226852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45973.570136226852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45973.570136226852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45973.570136226852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45973.570136226852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45973.570136226852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45973.570136226852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45973.570136226852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45973.570136226852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45973.570136226852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45973.570136226852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45973.570136226852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45973.570136226852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45973.570136226852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45973.570136226852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45973.570136226852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45973.570136226852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45973.570136226852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45973.570136226852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45973.570136226852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45973.570136226852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45973.570136226852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45973.570136226852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45973.570136226852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45973.570136226852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45973.570136226852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45973.570136226852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45973.570136226852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45973.570136226852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45973.570136226852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45973.570136226852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45973.570136226852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45973.570136226852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45973.570136226852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45973.570136226852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45973.570136226852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45973.570136226852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45973.570136226852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45973.570136226852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45973.570136226852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45973.570136226852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45973.570136226852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45973.570136226852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45973.570136226852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45973.570136226852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45973.570136226852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45973.570136226852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45973.570136226852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45973.570136226852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45973.570136226852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45973.570136226852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45973.570136226852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45973.570136226852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45973.570136226852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45973.570136226852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45973.570136226852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45973.570136226852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45973.570136226852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45973.570136226852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45973.570136226852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45973.570136226852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45973.570136226852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45973.570136226852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45973.570136226852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45973.570136226852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45973.570136226852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45973.570136226852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45973.570136226852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45973.570136226852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45973.570136226852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45973.570136226852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45973.570136226852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45973.570136226852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45973.570136226852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45973.570136226852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45973.570136226852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45973.570136226852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45973.570136226852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45973.570136226852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45973.570136226852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45973.570136226852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45973.570136226852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45973.570136226852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45973.570136226852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45973.570136226852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45973.570136226852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45973.570136226852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45973.570136226852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45973.570136226852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45973.570136226852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45973.570136226852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45973.570136226852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45973.570136226852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45973.570136226852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45973.570136226852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45973.570136226852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45973.570136226852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45973.570136226852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45973.570136226852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45973.570136226852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45973.570136226852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45973.570136226852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45973.570136226852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45973.570136226852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45973.570136226852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45973.570136226852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45973.570136226852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45973.570136226852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45973.570136226852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45973.570136226852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45973.570136226852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45973.570136226852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45973.570136226852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45973.570136226852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45973.570136226852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45973.570136226852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45973.570136226852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45973.570136226852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45973.570136226852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45973.570136226852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45973.570136226852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45973.570136226852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45973.570136226852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45973.570136226852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45973.570136226852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45973.570136226852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45973.570136226852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45973.570136226852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45973.570136226852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45973.570136226852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45973.570136226852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45973.570136226852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45973.570136226852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45973.570136226852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45973.570136226852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45973.570136226852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45973.570136226852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45973.570136226852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45973.570136226852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45973.570136226852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45973.570136226852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45973.570136226852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45973.570136226852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45973.570136226852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45973.570136226852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45973.570136226852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45973.570136226852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45973.570136226852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45973.570136226852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45973.570136226852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45973.570136226852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45973.570136226852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45973.570136226852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45973.570136226852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45973.570136226852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45973.570136226852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45973.570136226852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45973.570136226852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45973.570136226852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45973.570136226852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45973.570136226852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45973.570136226852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45973.570136226852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45973.570136226852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45973.570136226852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45973.570136226852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45973.570136226852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45973.570136226852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45973.570136226852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45973.570136226852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45973.570136226852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45973.570136226852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45973.570136226852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45973.570136226852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45973.570136226852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45973.570136226852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45973.570136226852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45973.570136226852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45973.570136226852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45973.570136226852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45973.570136226852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45973.570136226852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45973.570136226852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45973.570136226852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45973.570136226852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45973.570136226852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45973.570136226852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45973.570136226852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45973.570136226852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45973.570136226852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45973.570136226852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45973.570136226852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45973.570136226852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45973.570136226852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45973.570136226852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45973.570136226852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45973.570136226852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45973.570136226852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45973.570136226852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45973.570136226852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45973.570136226852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45973.570136226852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45973.570136226852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45973.570136226852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45973.570136226852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45973.570136226852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45973.570136226852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45973.570136226852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45973.570136226852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45973.570136226852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45973.570136226852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45973.570136226852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45973.570136226852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45973.570136226852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45973.570136226852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45973.570136226852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45973.570136226852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45973.570136226852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45973.570136226852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45973.570136226852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45973.570136226852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45973.570136226852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45973.570136226852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45973.570136226852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45973.570136226852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45973.570136226852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45973.570136226852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45973.570136226852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45973.570136226852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45973.570136226852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45973.570136226852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45973.570136226852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45973.570136226852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45973.570136226852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45973.570136226852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45973.570136226852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45973.570136226852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45973.570136226852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45973.570136226852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45973.570136226852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45973.570136226852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45973.570136226852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45973.570136226852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45973.570136226852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45973.570136226852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45973.570136226852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45973.570136226852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45973.570136226852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45973.570136226852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45973.570136226852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45973.570136226852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45973.570136226852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45973.570136226852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45973.570136226852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45973.570136226852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45973.570136226852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45973.570136226852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45973.570136226852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45973.570136226852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45973.570136226852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45973.570136226852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45973.570136226852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45973.570136226852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45973.570136226852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45973.570136226852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45973.570136226852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45973.570136226852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45973.570136226852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45973.570136226852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45973.570136226852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45973.570136226852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45973.570136226852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45973.570136226852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45973.570136226852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45973.570136226852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45973.570136226852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45973.570136226852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45973.570136226852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45973.570136226852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45973.570136226852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45973.570136226852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45973.570136226852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45973.570136226852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45973.570136226852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45973.570136226852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45973.570136226852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45973.570136226852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45973.570136226852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45973.570136226852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45973.570136226852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45973.570136226852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45973.570136226852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45973.570136226852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45973.570136226852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45973.570136226852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45973.570136226852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45973.570136226852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45973.570136226852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45973.570136226852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45973.570136226852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45973.570136226852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45973.570136226852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45973.570136226852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45973.570136226852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45973.570136226852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45973.570136226852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45973.570136226852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45973.570136226852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45973.570136226852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45973.570136226852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45973.570136226852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45973.570136226852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45973.570136226852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45973.570136226852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45973.570136226852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45973.570136226852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45973.570136226852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45973.570136226852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45973.570136226852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45973.570136226852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45973.570136226852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45973.570136226852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45973.570136226852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45973.570136226852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45973.570136226852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45973.570136226852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45973.570136226852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45973.570136226852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45973.570136226852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45973.570136226852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45973.570136226852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45973.570136226852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45973.570136226852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45973.570136226852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45973.570136226852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45973.570136226852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45973.570136226852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45973.570136226852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45973.570136226852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45973.570136226852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45973.570136226852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45973.570136226852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45973.570136226852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45973.570136226852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45973.570136226852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45973.570136226852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45973.570136226852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45973.570136226852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45973.570136226852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45973.570136226852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45973.570136226852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45973.570136226852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45973.570136226852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45973.570136226852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45973.570136226852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45973.570136226852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45973.570136226852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45973.570136226852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45973.570136226852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45973.570136226852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45973.570136226852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45973.570136226852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45973.570136226852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45973.570136226852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45973.570136226852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45973.570136226852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45973.570136226852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45973.570136226852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45973.570136226852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45973.570136226852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45973.570136226852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45973.570136226852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45973.570136226852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45973.570136226852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45973.570136226852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45973.570136226852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45973.570136226852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45973.570136226852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45973.570136226852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45973.570136226852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45973.570136226852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45973.570136226852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45973.570136226852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45973.570136226852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45973.570136226852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45973.570136226852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45973.570136226852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45973.570136226852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45973.570136226852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45973.570136226852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45973.570136226852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45973.570136226852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45973.570136226852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45973.570136226852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45973.570136226852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45973.570136226852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45973.570136226852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45973.570136226852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45973.570136226852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45973.570136226852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45973.570136226852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45973.570136226852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45973.570136226852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45973.570136226852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45973.570136226852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45973.570136226852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45973.570136226852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45973.570136226852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45973.570136226852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45973.570136226852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45973.570136226852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45973.570136226852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45973.570136226852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45973.570136226852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45973.570136226852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45973.570136226852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45973.570136226852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45973.570136226852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45973.570136226852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45973.570136226852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45973.570136226852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45973.570136226852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45973.570136226852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45973.570136226852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45973.570136226852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45973.570136226852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45973.570136226852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45973.570136226852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45973.570136226852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45973.570136226852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45973.570136226852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45973.570136226852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45973.570136226852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45973.570136226852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45973.570136226852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45973.570136226852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45973.570136226852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45973.570136226852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45973.570136226852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45973.570136226852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45973.570136226852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45973.570136226852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45973.570136226852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45973.570136226852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45973.570136226852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45973.570136226852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45973.570136226852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45973.570136226852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45973.570136226852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45973.570136226852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45973.570136226852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45973.570136226852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45973.570136226852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45973.570136226852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45973.570136226852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45973.570136226852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45973.570136226852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45973.570136226852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45973.570136226852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45973.570136226852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45973.570136226852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45973.570136226852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45973.570136226852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45973.570136226852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45973.570136226852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45973.570136226852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45973.570136226852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45973.570136226852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45973.570136226852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45973.570136226852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45973.570136226852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45973.570136226852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45973.570136226852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45973.570136226852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45973.570136226852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45973.570136226852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45973.570136226852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45973.570136226852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45973.570136226852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45973.570136226852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45973.570136226852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45973.570136226852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45973.570136226852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45973.570136226852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45973.570136226852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45973.570136226852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45973.570136226852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45973.570136226852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45973.570136226852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45973.570136226852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45973.570136226852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45973.570136226852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45973.570136226852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45973.570136226852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45973.570136226852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45973.570136226852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45973.570136226852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45973.570136226852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45973.570136226852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45973.570136226852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45973.570136226852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45973.570136226852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45973.570136226852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45973.570136226852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45973.570136226852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45973.570136226852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45973.570136226852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45973.570136226852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45973.570136226852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45973.570136226852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45973.570136226852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45973.570136226852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45973.570136226852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45973.570136226852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45973.570136226852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270.08941863425571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0.16158298611117061</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0.1044649305549683</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45973.570136226852</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3.0506597220664844E-2</v>
      </c>
      <c r="H6" s="96">
        <v>45973.530185185184</v>
      </c>
      <c r="I6" s="135" t="str">
        <f>IFERROR(VLOOKUP(D6,DB!A:F,6,0),"")</f>
        <v>SCECO</v>
      </c>
      <c r="J6" s="135" t="str">
        <f>IFERROR(VLOOKUP(D6,DB!A:G,7,0),"")</f>
        <v>Good</v>
      </c>
      <c r="K6" s="98" t="s">
        <v>39120</v>
      </c>
      <c r="L6" s="92" t="str">
        <f>IFERROR(VLOOKUP(D6,DB!A:I,9,0),"")</f>
        <v>Latis</v>
      </c>
    </row>
    <row r="7" spans="1:16" ht="15" customHeight="1">
      <c r="A7" s="135"/>
      <c r="B7" s="135" t="str">
        <f>IFERROR(VLOOKUP(D7,DB!A:K,11,0),"")</f>
        <v/>
      </c>
      <c r="C7" s="94"/>
      <c r="D7" s="92"/>
      <c r="E7" s="95"/>
      <c r="F7" s="96"/>
      <c r="G7" s="97">
        <f ca="1">IFERROR(NOW()-F7,"")</f>
        <v>45973.570136226852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45973.570136226852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45973.570136226852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45973.570136226852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45973.570136226852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45973.570136226852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45973.570136226852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45973.570136226852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45973.570136226852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45973.570136226852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45973.570136226852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45973.570136226852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45973.570136226852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45973.570136226852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45973.570136226852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45973.570136226852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45973.570136226852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45973.570136226852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45973.570136226852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45973.570136226852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45973.570136226852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45973.570136226852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45973.570136226852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45973.570136226852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45973.570136226852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45973.570136226852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45973.570136226852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45973.570136226852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45973.570136226852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45973.570136226852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45973.570136226852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45973.570136226852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81.738076041663589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47.381258912035264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3" ca="1" si="1">IFERROR(NOW()-F4,"")</f>
        <v>24.909025115739496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ca="1" si="1"/>
        <v>45973.570136226852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45973.570136226852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45973.570136226852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45973.570136226852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45973.570136226852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45973.570136226852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45973.570136226852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45973.570136226852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45973.570136226852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45973.570136226852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45973.570136226852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45973.570136226852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45973.570136226852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45973.570136226852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45973.570136226852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45973.570136226852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45973.570136226852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45973.570136226852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45973.570136226852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45973.570136226852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45973.570136226852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45973.570136226852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45973.570136226852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45973.570136226852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45973.570136226852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45973.570136226852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45973.570136226852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45973.570136226852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45973.570136226852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45973.570136226852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45973.570136226852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45973.570136226852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45973.570136226852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45973.570136226852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45973.570136226852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45973.570136226852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45973.570136226852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45973.570136226852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45973.570136226852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45973.570136226852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45973.570136226852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45973.570136226852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45973.570136226852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45973.570136226852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45973.570136226852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45973.570136226852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45973.570136226852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45973.570136226852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45973.570136226852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45973.570136226852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45973.570136226852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45973.570136226852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45973.570136226852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45973.570136226852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45973.570136226852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45973.570136226852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45973.570136226852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45973.570136226852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45973.570136226852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45973.570136226852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45973.570136226852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45973.570136226852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45973.570136226852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45973.570136226852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45973.570136226852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45973.570136226852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45973.570136226852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45973.570136226852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45973.570136226852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45973.570136226852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45973.570136226852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45973.570136226852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45973.570136226852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45973.570136226852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45973.570136226852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45973.570136226852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45973.570136226852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45973.570136226852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45973.570136226852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45973.570136226852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45973.570136226852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45973.570136226852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45973.570136226852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45973.570136226852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45973.570136226852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45973.570136226852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45973.570136226852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45973.570136226852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45973.570136226852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45973.570136226852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45973.570136226852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45973.570136226852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45973.570136226852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45973.570136226852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45973.570136226852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45973.570136226852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45973.570136226852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45973.570136226852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45973.570136226852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45973.570136226852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45973.570136226852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45973.570136226852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45973.570136226852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45973.570136226852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45973.570136226852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45973.570136226852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45973.570136226852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45973.570136226852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45973.570136226852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45973.570136226852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45973.570136226852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45973.570136226852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45973.570136226852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45973.570136226852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45973.570136226852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45973.570136226852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45973.570136226852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45973.570136226852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45973.570136226852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45973.570136226852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45973.570136226852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45973.570136226852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45973.570136226852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45973.570136226852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45973.570136226852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45973.570136226852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45973.570136226852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45973.570136226852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45973.570136226852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45973.570136226852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45973.570136226852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45973.570136226852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45973.570136226852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45973.570136226852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45973.570136226852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45973.570136226852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45973.570136226852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45973.570136226852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45973.570136226852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45973.570136226852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45973.570136226852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45973.570136226852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45973.570136226852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45973.570136226852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45973.570136226852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45973.570136226852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45973.570136226852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45973.570136226852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45973.570136226852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45973.570136226852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45973.570136226852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45973.570136226852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45973.570136226852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45973.570136226852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45973.570136226852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45973.570136226852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45973.570136226852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45973.570136226852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45973.570136226852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45973.570136226852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45973.570136226852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45973.570136226852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45973.570136226852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45973.570136226852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45973.570136226852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45973.570136226852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45973.570136226852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45973.570136226852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45973.570136226852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45973.570136226852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45973.570136226852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45973.570136226852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45973.570136226852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45973.570136226852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45973.570136226852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45973.570136226852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45973.570136226852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45973.570136226852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45973.570136226852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45973.570136226852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45973.570136226852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45973.570136226852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45973.570136226852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45973.570136226852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45973.570136226852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45973.570136226852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45973.570136226852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45973.570136226852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45973.570136226852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45973.570136226852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45973.570136226852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45973.570136226852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45973.570136226852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45973.570136226852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45973.570136226852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45973.570136226852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45973.570136226852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45973.570136226852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45973.570136226852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45973.570136226852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45973.570136226852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45973.570136226852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45973.570136226852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45973.570136226852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45973.570136226852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45973.570136226852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45973.570136226852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45973.570136226852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45973.570136226852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45973.570136226852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45973.570136226852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45973.570136226852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45973.570136226852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45973.570136226852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45973.570136226852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45973.570136226852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45973.570136226852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45973.570136226852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45973.570136226852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45973.570136226852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45973.570136226852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45973.570136226852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45973.570136226852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45973.570136226852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45973.570136226852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45973.570136226852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45973.570136226852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45973.570136226852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45973.570136226852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58" ca="1" si="0">IFERROR(NOW()-F2,"-")</f>
        <v>0.23888622684899019</v>
      </c>
      <c r="H2" s="143">
        <v>45973.190428240741</v>
      </c>
      <c r="I2" s="141" t="str">
        <f>IFERROR(VLOOKUP(D2,DB!A:F,6,0),"")</f>
        <v>SCECO</v>
      </c>
      <c r="J2" s="141" t="str">
        <f>IFERROR(VLOOKUP(D2,DB!A:G,7,0),"")</f>
        <v>Good</v>
      </c>
      <c r="K2" s="144" t="s">
        <v>39130</v>
      </c>
      <c r="L2" s="145" t="str">
        <f>IFERROR(VLOOKUP(D2,DB!A:I,9,0),"")</f>
        <v>Latis</v>
      </c>
    </row>
    <row r="3" spans="1:16382" ht="31.5" customHeight="1">
      <c r="A3" s="156" t="s">
        <v>39131</v>
      </c>
      <c r="B3" s="141" t="str">
        <f>IFERROR(VLOOKUP(D3,DB!A:K,11,0),"")</f>
        <v>R6</v>
      </c>
      <c r="C3" s="142">
        <v>3</v>
      </c>
      <c r="D3" s="141" t="s">
        <v>36913</v>
      </c>
      <c r="E3" s="124" t="s">
        <v>39100</v>
      </c>
      <c r="F3" s="143">
        <v>45973.516539351855</v>
      </c>
      <c r="G3" s="105">
        <f t="shared" ca="1" si="0"/>
        <v>5.3596874997310806E-2</v>
      </c>
      <c r="H3" s="143">
        <v>45973.508391203701</v>
      </c>
      <c r="I3" s="141" t="str">
        <f>IFERROR(VLOOKUP(D3,DB!A:F,6,0),"")</f>
        <v>SCECO</v>
      </c>
      <c r="J3" s="141" t="str">
        <f>IFERROR(VLOOKUP(D3,DB!A:G,7,0),"")</f>
        <v>Vandalized</v>
      </c>
      <c r="K3" s="144" t="s">
        <v>39132</v>
      </c>
      <c r="L3" s="145" t="str">
        <f>IFERROR(VLOOKUP(D3,DB!A:I,9,0),"")</f>
        <v>Latis</v>
      </c>
    </row>
    <row r="4" spans="1:16382" ht="31.5" customHeight="1">
      <c r="A4" s="140" t="s">
        <v>39133</v>
      </c>
      <c r="B4" s="141" t="str">
        <f>IFERROR(VLOOKUP(D4,DB!A:K,11,0),"")</f>
        <v>R6</v>
      </c>
      <c r="C4" s="142">
        <v>1</v>
      </c>
      <c r="D4" s="141" t="s">
        <v>35305</v>
      </c>
      <c r="E4" s="124" t="s">
        <v>39100</v>
      </c>
      <c r="F4" s="143"/>
      <c r="G4" s="105">
        <f t="shared" ca="1" si="0"/>
        <v>45973.570136226852</v>
      </c>
      <c r="H4" s="143">
        <v>45973.508391203701</v>
      </c>
      <c r="I4" s="141" t="str">
        <f>IFERROR(VLOOKUP(D4,DB!A:F,6,0),"")</f>
        <v>SCECO</v>
      </c>
      <c r="J4" s="141" t="str">
        <f>IFERROR(VLOOKUP(D4,DB!A:G,7,0),"")</f>
        <v>Vandalized</v>
      </c>
      <c r="K4" s="144" t="s">
        <v>39134</v>
      </c>
      <c r="L4" s="145" t="str">
        <f>IFERROR(VLOOKUP(D4,DB!A:I,9,0),"")</f>
        <v>Latis</v>
      </c>
    </row>
    <row r="5" spans="1:16382" ht="31.5" customHeight="1">
      <c r="A5" s="140"/>
      <c r="B5" s="141" t="str">
        <f>IFERROR(VLOOKUP(D5,DB!A:K,11,0),"")</f>
        <v>R6</v>
      </c>
      <c r="C5" s="142">
        <v>9</v>
      </c>
      <c r="D5" s="141" t="s">
        <v>35374</v>
      </c>
      <c r="E5" s="124"/>
      <c r="F5" s="143"/>
      <c r="G5" s="105">
        <f t="shared" ca="1" si="0"/>
        <v>45973.570136226852</v>
      </c>
      <c r="H5" s="143"/>
      <c r="I5" s="141" t="str">
        <f>IFERROR(VLOOKUP(D5,DB!A:F,6,0),"")</f>
        <v>SCECO+STB</v>
      </c>
      <c r="J5" s="141" t="str">
        <f>IFERROR(VLOOKUP(D5,DB!A:G,7,0),"")</f>
        <v xml:space="preserve">Weak </v>
      </c>
      <c r="K5" s="144" t="s">
        <v>39135</v>
      </c>
      <c r="L5" s="145" t="str">
        <f>IFERROR(VLOOKUP(D5,DB!A:I,9,0),"")</f>
        <v>Latis</v>
      </c>
    </row>
    <row r="6" spans="1:16382" ht="31.5" customHeight="1">
      <c r="A6" s="140"/>
      <c r="B6" s="141" t="str">
        <f>IFERROR(VLOOKUP(D6,DB!A:K,11,0),"")</f>
        <v>R6</v>
      </c>
      <c r="C6" s="142"/>
      <c r="D6" s="141" t="s">
        <v>29104</v>
      </c>
      <c r="E6" s="124"/>
      <c r="F6" s="143"/>
      <c r="G6" s="105">
        <f t="shared" ca="1" si="0"/>
        <v>45973.570136226852</v>
      </c>
      <c r="H6" s="143"/>
      <c r="I6" s="141" t="str">
        <f>IFERROR(VLOOKUP(D6,DB!A:F,6,0),"")</f>
        <v>SCECO</v>
      </c>
      <c r="J6" s="141" t="str">
        <f>IFERROR(VLOOKUP(D6,DB!A:G,7,0),"")</f>
        <v>Vandalized+No BB Design</v>
      </c>
      <c r="K6" s="144" t="s">
        <v>39136</v>
      </c>
      <c r="L6" s="145" t="str">
        <f>IFERROR(VLOOKUP(D6,DB!A:I,9,0),"")</f>
        <v>Latis</v>
      </c>
    </row>
    <row r="7" spans="1:16382" ht="31.5" customHeight="1">
      <c r="A7" s="140"/>
      <c r="B7" s="141" t="str">
        <f>IFERROR(VLOOKUP(D7,DB!A:K,11,0),"")</f>
        <v/>
      </c>
      <c r="C7" s="142"/>
      <c r="D7" s="141"/>
      <c r="E7" s="124"/>
      <c r="F7" s="143"/>
      <c r="G7" s="105">
        <f t="shared" ca="1" si="0"/>
        <v>45973.570136226852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45973.570136226852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45973.570136226852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45973.570136226852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45973.570136226852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45973.570136226852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45973.570136226852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45973.570136226852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45973.570136226852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45973.570136226852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45973.570136226852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45973.570136226852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45973.570136226852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45973.570136226852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45973.570136226852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45973.570136226852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45973.570136226852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45973.570136226852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45973.570136226852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45973.570136226852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45973.570136226852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45973.570136226852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45973.570136226852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45973.570136226852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45973.570136226852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45973.570136226852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45973.570136226852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45973.570136226852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45973.570136226852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45973.570136226852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45973.570136226852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45973.570136226852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45973.570136226852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45973.570136226852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45973.570136226852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45973.570136226852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45973.570136226852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45973.570136226852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45973.570136226852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45973.570136226852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45973.570136226852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45973.570136226852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45973.570136226852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45973.570136226852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45973.570136226852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45973.570136226852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45973.570136226852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45973.570136226852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45973.570136226852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45973.570136226852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45973.570136226852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45973.570136226852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45973.570136226852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45973.570136226852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45973.570136226852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45973.570136226852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45973.570136226852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45973.570136226852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45973.570136226852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45973.570136226852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45973.570136226852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45973.570136226852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45973.570136226852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45973.570136226852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45973.570136226852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45973.570136226852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45973.570136226852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45973.570136226852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45973.570136226852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45973.570136226852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45973.570136226852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45973.570136226852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45973.570136226852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45973.570136226852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45973.570136226852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45973.570136226852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45973.570136226852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45973.570136226852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45973.570136226852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45973.570136226852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45973.570136226852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45973.570136226852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45973.570136226852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45973.570136226852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45973.570136226852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45973.570136226852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45973.570136226852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45973.570136226852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45973.570136226852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45973.570136226852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45973.570136226852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45973.570136226852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45973.570136226852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45973.570136226852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45973.570136226852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45973.570136226852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45973.570136226852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45973.570136226852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45973.570136226852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45973.570136226852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45973.570136226852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45973.570136226852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45973.570136226852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45973.570136226852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45973.570136226852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45973.570136226852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45973.570136226852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45973.570136226852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45973.570136226852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45973.570136226852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45973.570136226852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45973.570136226852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45973.570136226852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45973.570136226852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45973.570136226852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45973.570136226852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45973.570136226852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45973.570136226852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45973.570136226852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45973.570136226852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45973.570136226852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45973.570136226852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45973.570136226852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45973.570136226852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45973.570136226852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45973.570136226852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45973.570136226852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45973.570136226852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45973.570136226852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45973.570136226852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45973.570136226852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45973.570136226852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45973.570136226852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45973.570136226852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45973.570136226852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45973.570136226852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45973.570136226852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45973.570136226852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45973.570136226852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45973.570136226852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45973.570136226852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45973.570136226852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45973.570136226852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45973.570136226852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45973.570136226852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45973.570136226852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45973.570136226852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45973.570136226852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45973.570136226852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45973.570136226852</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